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xlsBook"/>
  <mc:AlternateContent xmlns:mc="http://schemas.openxmlformats.org/markup-compatibility/2006">
    <mc:Choice Requires="x15">
      <x15ac:absPath xmlns:x15ac="http://schemas.microsoft.com/office/spreadsheetml/2010/11/ac" url="D:\Пономаренко Е.А\Пресс-служба\для сайта\предложение по тарифам\2023\"/>
    </mc:Choice>
  </mc:AlternateContent>
  <xr:revisionPtr revIDLastSave="0" documentId="8_{640C2A80-6E86-4D36-9F27-DE17B28098DB}" xr6:coauthVersionLast="47" xr6:coauthVersionMax="47" xr10:uidLastSave="{00000000-0000-0000-0000-000000000000}"/>
  <bookViews>
    <workbookView xWindow="-120" yWindow="-120" windowWidth="29040" windowHeight="15840" tabRatio="948" firstSheet="4" activeTab="4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Территории!$D$19:$L$19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Т-пит'!$M$18:$AD$27</definedName>
    <definedName name="checkCell_List06_4_double_date">'Форма 2.14.2 | Т-пит'!$AE$18:$AE$27</definedName>
    <definedName name="checkCell_List06_4_unique_t">'Форма 2.14.2 | Т-пит'!$M$18:$M$27</definedName>
    <definedName name="checkCell_List06_4_unique_t1">'Форма 2.14.2 | Т-пит'!$AF$18:$AF$27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2.13'!$F$7:$I$17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2.14.1'!$D$14:$L$34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Территории!$P$11:$P$19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REESTR_MO!$A$2:$D$428</definedName>
    <definedName name="LIST_MR_MO_OKTMO_FILTER">REESTR_MO_FILTER!$A$2:$D$9</definedName>
    <definedName name="List01_CheckC">Территории!$D$11:$L$19</definedName>
    <definedName name="List01_NameCol">Территории!$K$1:$M$1</definedName>
    <definedName name="List01_REESTR_MO">Территории!$H$11:$L$19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Т-пит'!$AC$18:$AC$27</definedName>
    <definedName name="List06_4_note">'Форма 2.14.2 | Т-пит'!$AD$18:$AD$27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2.14.1'!$H$22:$I$34</definedName>
    <definedName name="List14_1_DPR">'Форма 2.14.1'!$K$20</definedName>
    <definedName name="List14_1_flagIPR">'Форма 2.14.1'!$J$15</definedName>
    <definedName name="List14_1_GroundMaterials_1">'Форма 2.14.1'!$K$15:$K$34</definedName>
    <definedName name="List14_1_hypIPR">'Форма 2.14.1'!$K$15</definedName>
    <definedName name="List14_1_method">'Форма 2.14.1'!$J$17:$J$18</definedName>
    <definedName name="List14_1_note">'Форма 2.14.1'!$L$14:$L$34</definedName>
    <definedName name="ListForms">modSheetMain!$A:$A</definedName>
    <definedName name="logical">TEHSHEET!$D$2:$D$3</definedName>
    <definedName name="mo_List01">Территории!$K$11:$K$19</definedName>
    <definedName name="MODesc">'Перечень тарифов'!$N$20:$N$25</definedName>
    <definedName name="MONTH">TEHSHEET!$E$2:$E$13</definedName>
    <definedName name="mr_List01">Территории!$H$11:$H$19</definedName>
    <definedName name="mrCopy_List01">Территории!$M$11:$M$19</definedName>
    <definedName name="mrmoCopy_List01">Территории!$R$11:$R$19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Территории!$C$11:$C$19</definedName>
    <definedName name="pDel_List01_1">Территории!$F$11:$F$19</definedName>
    <definedName name="pDel_List01_2">Территории!$I$11:$I$19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2.14.1'!$C$22:$C$24</definedName>
    <definedName name="pDel_List14_1_2_2">'Форма 2.14.1'!$G$22:$G$24</definedName>
    <definedName name="pDel_List14_1_3">'Форма 2.14.1'!$C$26:$C$28</definedName>
    <definedName name="pDel_List14_1_3_2">'Форма 2.14.1'!$G$26:$G$28</definedName>
    <definedName name="pDel_List14_1_4">'Форма 2.14.1'!$C$30:$C$31</definedName>
    <definedName name="pDel_List14_1_4_2">'Форма 2.14.1'!$G$30:$G$31</definedName>
    <definedName name="pDel_List14_1_5">'Форма 2.14.1'!$C$33:$C$34</definedName>
    <definedName name="pDel_List14_1_5_2">'Форма 2.14.1'!$G$33:$G$34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Территории!$E$19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Т-пит'!$AC$18:$AC$27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REESTR_ORG!$A$2:$J$389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Территории!$E$11:$E$19</definedName>
    <definedName name="terCopy_List01">Территории!$Q$11:$Q$19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</workbook>
</file>

<file path=xl/calcChain.xml><?xml version="1.0" encoding="utf-8"?>
<calcChain xmlns="http://schemas.openxmlformats.org/spreadsheetml/2006/main">
  <c r="M8" i="560" l="1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L18" i="560"/>
  <c r="O18" i="560"/>
  <c r="L19" i="560"/>
  <c r="O19" i="560"/>
  <c r="L20" i="560"/>
  <c r="L21" i="560"/>
  <c r="L22" i="560"/>
  <c r="AG23" i="560"/>
  <c r="AF22" i="560"/>
  <c r="L23" i="560"/>
  <c r="Q24" i="560"/>
  <c r="X24" i="560"/>
  <c r="AE23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X83" i="471"/>
  <c r="H12" i="627" l="1"/>
  <c r="H11" i="627"/>
  <c r="H9" i="627"/>
  <c r="H8" i="627"/>
  <c r="H7" i="627"/>
  <c r="H12" i="622"/>
  <c r="H9" i="622"/>
  <c r="H8" i="622"/>
  <c r="F33" i="610"/>
  <c r="E33" i="610"/>
  <c r="F30" i="610"/>
  <c r="E30" i="610"/>
  <c r="F26" i="610"/>
  <c r="E26" i="610"/>
  <c r="F22" i="610"/>
  <c r="E22" i="610"/>
  <c r="F17" i="610"/>
  <c r="E17" i="610"/>
  <c r="H12" i="616"/>
  <c r="H9" i="616"/>
  <c r="H8" i="616"/>
  <c r="R18" i="601"/>
  <c r="H17" i="627" s="1"/>
  <c r="R17" i="601"/>
  <c r="H16" i="627" s="1"/>
  <c r="R16" i="601"/>
  <c r="H15" i="616" s="1"/>
  <c r="R15" i="601"/>
  <c r="H14" i="616" s="1"/>
  <c r="R14" i="601"/>
  <c r="H13" i="627" s="1"/>
  <c r="R13" i="601"/>
  <c r="R12" i="601"/>
  <c r="P12" i="601"/>
  <c r="F9" i="627"/>
  <c r="F17" i="627"/>
  <c r="F13" i="627"/>
  <c r="F8" i="627"/>
  <c r="F16" i="627"/>
  <c r="F12" i="627"/>
  <c r="F15" i="627"/>
  <c r="F11" i="627"/>
  <c r="F10" i="627"/>
  <c r="F14" i="627"/>
  <c r="F17" i="622"/>
  <c r="F16" i="622"/>
  <c r="F15" i="622"/>
  <c r="F14" i="622"/>
  <c r="F17" i="616"/>
  <c r="F16" i="616"/>
  <c r="F15" i="616"/>
  <c r="F14" i="616"/>
  <c r="M18" i="601"/>
  <c r="M17" i="601"/>
  <c r="M16" i="601"/>
  <c r="M15" i="601"/>
  <c r="M14" i="601"/>
  <c r="M13" i="601"/>
  <c r="M12" i="601"/>
  <c r="H14" i="622" l="1"/>
  <c r="H17" i="622"/>
  <c r="H17" i="616"/>
  <c r="H15" i="622"/>
  <c r="H14" i="627"/>
  <c r="H16" i="622"/>
  <c r="H15" i="627"/>
  <c r="H16" i="616"/>
  <c r="H13" i="616"/>
  <c r="H13" i="622"/>
  <c r="B3" i="525" l="1"/>
  <c r="B2" i="525"/>
  <c r="N9" i="566" l="1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20" i="566"/>
  <c r="F13" i="614"/>
  <c r="F10" i="617"/>
  <c r="L182" i="471"/>
  <c r="L62" i="471"/>
  <c r="F8" i="618"/>
  <c r="AM22" i="566"/>
  <c r="X154" i="471"/>
  <c r="F8" i="617"/>
  <c r="L64" i="471"/>
  <c r="F9" i="622"/>
  <c r="L63" i="471"/>
  <c r="AC100" i="471"/>
  <c r="L20" i="559"/>
  <c r="Y33" i="471"/>
  <c r="L82" i="471"/>
  <c r="L66" i="471"/>
  <c r="L80" i="471"/>
  <c r="L49" i="471"/>
  <c r="F293" i="471"/>
  <c r="L22" i="598"/>
  <c r="L19" i="530"/>
  <c r="AN169" i="471"/>
  <c r="L48" i="471"/>
  <c r="L22" i="530"/>
  <c r="F8" i="613"/>
  <c r="X23" i="530"/>
  <c r="F13" i="615"/>
  <c r="F11" i="617"/>
  <c r="L30" i="471"/>
  <c r="L45" i="471"/>
  <c r="L23" i="567"/>
  <c r="L21" i="530"/>
  <c r="L20" i="567"/>
  <c r="E3" i="437"/>
  <c r="AF81" i="471"/>
  <c r="M259" i="471"/>
  <c r="F12" i="622"/>
  <c r="L47" i="471"/>
  <c r="L18" i="559"/>
  <c r="M249" i="471"/>
  <c r="F9" i="615"/>
  <c r="L18" i="530"/>
  <c r="F13" i="616"/>
  <c r="L22" i="559"/>
  <c r="F8" i="615"/>
  <c r="L19" i="598"/>
  <c r="F11" i="613"/>
  <c r="L46" i="471"/>
  <c r="F12" i="615"/>
  <c r="L19" i="566"/>
  <c r="F10" i="614"/>
  <c r="L61" i="471"/>
  <c r="Y49" i="471"/>
  <c r="Y22" i="559"/>
  <c r="L183" i="471"/>
  <c r="L184" i="471"/>
  <c r="F12" i="618"/>
  <c r="L21" i="566"/>
  <c r="X120" i="471"/>
  <c r="L50" i="471"/>
  <c r="F11" i="615"/>
  <c r="L168" i="471"/>
  <c r="F11" i="616"/>
  <c r="X23" i="559"/>
  <c r="F13" i="617"/>
  <c r="F9" i="616"/>
  <c r="F292" i="471"/>
  <c r="X137" i="471"/>
  <c r="L77" i="471"/>
  <c r="F295" i="471"/>
  <c r="L19" i="559"/>
  <c r="F10" i="618"/>
  <c r="L23" i="530"/>
  <c r="F11" i="622"/>
  <c r="L20" i="598"/>
  <c r="L169" i="471"/>
  <c r="F8" i="622"/>
  <c r="F9" i="618"/>
  <c r="L32" i="471"/>
  <c r="F13" i="618"/>
  <c r="F11" i="614"/>
  <c r="F8" i="614"/>
  <c r="F12" i="617"/>
  <c r="AN22" i="598"/>
  <c r="L18" i="567"/>
  <c r="Y153" i="471"/>
  <c r="X66" i="471"/>
  <c r="AD97" i="471"/>
  <c r="AE82" i="471"/>
  <c r="AC98" i="471"/>
  <c r="AM184" i="471"/>
  <c r="L19" i="567"/>
  <c r="F12" i="616"/>
  <c r="F294" i="471"/>
  <c r="F8" i="616"/>
  <c r="X34" i="471"/>
  <c r="Y65" i="471"/>
  <c r="L79" i="471"/>
  <c r="F11" i="618"/>
  <c r="F10" i="613"/>
  <c r="X50" i="471"/>
  <c r="L31" i="471"/>
  <c r="F291" i="471"/>
  <c r="L81" i="471"/>
  <c r="L21" i="567"/>
  <c r="L181" i="471"/>
  <c r="F12" i="613"/>
  <c r="F9" i="617"/>
  <c r="L167" i="471"/>
  <c r="L33" i="471"/>
  <c r="F10" i="622"/>
  <c r="Y22" i="530"/>
  <c r="Y22" i="567"/>
  <c r="L29" i="471"/>
  <c r="L23" i="559"/>
  <c r="F9" i="613"/>
  <c r="L21" i="559"/>
  <c r="L34" i="471"/>
  <c r="M254" i="471"/>
  <c r="L22" i="566"/>
  <c r="F296" i="471"/>
  <c r="E2" i="437"/>
  <c r="F13" i="622"/>
  <c r="L20" i="530"/>
  <c r="F10" i="615"/>
  <c r="L166" i="471"/>
  <c r="Y119" i="471"/>
  <c r="L65" i="471"/>
  <c r="L22" i="567"/>
  <c r="F9" i="614"/>
  <c r="L21" i="598"/>
  <c r="F12" i="614"/>
  <c r="X23" i="567"/>
  <c r="F13" i="613"/>
  <c r="F10" i="616"/>
  <c r="Y136" i="471"/>
  <c r="L78" i="471"/>
</calcChain>
</file>

<file path=xl/sharedStrings.xml><?xml version="1.0" encoding="utf-8"?>
<sst xmlns="http://schemas.openxmlformats.org/spreadsheetml/2006/main" count="6016" uniqueCount="3071">
  <si>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</si>
  <si>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</si>
  <si>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</si>
  <si>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</si>
  <si>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</si>
  <si>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</si>
  <si>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</si>
  <si>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</si>
  <si>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</si>
  <si>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</si>
  <si>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</si>
  <si>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</si>
  <si>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</si>
  <si>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</si>
  <si>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</si>
  <si>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</si>
  <si>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</si>
  <si>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</si>
  <si>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</si>
  <si>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</si>
  <si>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</si>
  <si>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</si>
  <si>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</si>
  <si>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</si>
  <si>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</si>
  <si>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</si>
  <si>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</si>
  <si>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</si>
  <si>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</si>
  <si>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</si>
  <si>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</si>
  <si>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</si>
  <si>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</si>
  <si>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</si>
  <si>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</si>
  <si>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</si>
  <si>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</si>
  <si>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</si>
  <si>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</si>
  <si>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</si>
  <si>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</si>
  <si>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</si>
  <si>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</si>
  <si>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</si>
  <si>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</si>
  <si>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</si>
  <si>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</si>
  <si>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</si>
  <si>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</si>
  <si>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</si>
  <si>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</si>
  <si>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</si>
  <si>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</si>
  <si>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</si>
  <si>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</si>
  <si>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</si>
  <si>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</si>
  <si>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</si>
  <si>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</si>
  <si>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</si>
  <si>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</si>
  <si>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</si>
  <si>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</si>
  <si>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</si>
  <si>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</si>
  <si>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</si>
  <si>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</si>
  <si>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</si>
  <si>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</si>
  <si>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</si>
  <si>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</si>
  <si>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</si>
  <si>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</si>
  <si>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</si>
  <si>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</si>
  <si>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</si>
  <si>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</si>
  <si>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</si>
  <si>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</si>
  <si>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</si>
  <si>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</si>
  <si>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</si>
  <si>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</si>
  <si>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</si>
  <si>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</si>
  <si>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</si>
  <si>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</si>
  <si>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</si>
  <si>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</si>
  <si>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</si>
  <si>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</si>
  <si>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</si>
  <si>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</si>
  <si>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</si>
  <si>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</si>
  <si>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</si>
  <si>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</si>
  <si>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</si>
  <si>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</si>
  <si>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</si>
  <si>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</si>
  <si>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</si>
  <si>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</si>
  <si>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</si>
  <si>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</si>
  <si>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</si>
  <si>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</si>
  <si>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</si>
  <si>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</si>
  <si>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</si>
  <si>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</si>
  <si>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</si>
  <si>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</si>
  <si>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</si>
  <si>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</si>
  <si>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</si>
  <si>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</si>
  <si>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</si>
  <si>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</si>
  <si>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</si>
  <si>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</si>
  <si>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</si>
  <si>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</si>
  <si>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</si>
  <si>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</si>
  <si>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</si>
  <si>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</si>
  <si>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</si>
  <si>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</si>
  <si>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</si>
  <si>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</si>
  <si>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</si>
  <si>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</si>
  <si>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</si>
  <si>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</si>
  <si>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</si>
  <si>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</si>
  <si>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</si>
  <si>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</si>
  <si>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</si>
  <si>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</si>
  <si>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</si>
  <si>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</si>
  <si>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</si>
  <si>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</si>
  <si>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</si>
  <si>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</si>
  <si>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</si>
  <si>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</si>
  <si>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</si>
  <si>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</si>
  <si>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</si>
  <si>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</si>
  <si>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</si>
  <si>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</si>
  <si>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</si>
  <si>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</si>
  <si>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</si>
  <si>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</si>
  <si>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</si>
  <si>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</si>
  <si>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</si>
  <si>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</si>
  <si>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</si>
  <si>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</si>
  <si>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</si>
  <si>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</si>
  <si>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</si>
  <si>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</si>
  <si>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</si>
  <si>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</si>
  <si>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</si>
  <si>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</si>
  <si>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</si>
  <si>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</si>
  <si>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</si>
  <si>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</si>
  <si>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</si>
  <si>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</si>
  <si>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</si>
  <si>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</si>
  <si>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</si>
  <si>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</si>
  <si>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</si>
  <si>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</si>
  <si>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</si>
  <si>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</si>
  <si>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</si>
  <si>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</si>
  <si>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</si>
  <si>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</si>
  <si>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</si>
  <si>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</si>
  <si>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</si>
  <si>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</si>
  <si>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</si>
  <si>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</si>
  <si>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</si>
  <si>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</si>
  <si>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</si>
  <si>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</si>
  <si>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</si>
  <si>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</si>
  <si>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</si>
  <si>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</si>
  <si>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</si>
  <si>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</si>
  <si>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</si>
  <si>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</si>
  <si>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</si>
  <si>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</si>
  <si>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</si>
  <si>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</si>
  <si>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</si>
  <si>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</si>
  <si>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</si>
  <si>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</si>
  <si>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</si>
  <si>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</si>
  <si>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</si>
  <si>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</si>
  <si>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</si>
  <si>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</si>
  <si>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</si>
  <si>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</si>
  <si>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</si>
  <si>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</si>
  <si>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</si>
  <si>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</si>
  <si>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</si>
  <si>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</si>
  <si>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</si>
  <si>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</si>
  <si>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</si>
  <si>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</si>
  <si>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</si>
  <si>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</si>
  <si>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</si>
  <si>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</si>
  <si>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</si>
  <si>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</si>
  <si>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</si>
  <si>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</si>
  <si>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</si>
  <si>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</si>
  <si>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</si>
  <si>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</si>
  <si>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</si>
  <si>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</si>
  <si>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</si>
  <si>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</si>
  <si>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</si>
  <si>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</si>
  <si>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</si>
  <si>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</si>
  <si>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</si>
  <si>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</si>
  <si>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</si>
  <si>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</si>
  <si>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</si>
  <si>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</si>
  <si>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</si>
  <si>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</si>
  <si>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</si>
  <si>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</si>
  <si>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</si>
  <si>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</si>
  <si>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</si>
  <si>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</si>
  <si>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</si>
  <si>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</si>
  <si>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</si>
  <si>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</si>
  <si>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</si>
  <si>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</si>
  <si>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</si>
  <si>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</si>
  <si>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</si>
  <si>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</si>
  <si>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</si>
  <si>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</si>
  <si>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</si>
  <si>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</si>
  <si>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</si>
  <si>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</si>
  <si>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</si>
  <si>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</si>
  <si>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</si>
  <si>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</si>
  <si>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</si>
  <si>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</si>
  <si>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</si>
  <si>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</si>
  <si>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</si>
  <si>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</si>
  <si>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</si>
  <si>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</si>
  <si>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</si>
  <si>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</si>
  <si>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</si>
  <si>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</si>
  <si>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</si>
  <si>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</si>
  <si>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</si>
  <si>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</si>
  <si>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</si>
  <si>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</si>
  <si>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</si>
  <si>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</si>
  <si>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</si>
  <si>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</si>
  <si>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</si>
  <si>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</si>
  <si>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</si>
  <si>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</si>
  <si>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</si>
  <si>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</si>
  <si>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</si>
  <si>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</si>
  <si>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</si>
  <si>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</si>
  <si>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</si>
  <si>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</si>
  <si>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</si>
  <si>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</si>
  <si>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</si>
  <si>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</si>
  <si>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</si>
  <si>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</si>
  <si>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</si>
  <si>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</si>
  <si>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</si>
  <si>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</si>
  <si>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</si>
  <si>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</si>
  <si>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</si>
  <si>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</si>
  <si>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</si>
  <si>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</si>
  <si>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</si>
  <si>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</si>
  <si>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</si>
  <si>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</si>
  <si>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</si>
  <si>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</si>
  <si>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</si>
  <si>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</si>
  <si>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</si>
  <si>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</si>
  <si>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</si>
  <si>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</si>
  <si>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</si>
  <si>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</si>
  <si>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</si>
  <si>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</si>
  <si>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</si>
  <si>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</si>
  <si>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</si>
  <si>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</si>
  <si>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</si>
  <si>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</si>
  <si>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</si>
  <si>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</si>
  <si>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</si>
  <si>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</si>
  <si>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</si>
  <si>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</si>
  <si>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</si>
  <si>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</si>
  <si>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</si>
  <si>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</si>
  <si>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</si>
  <si>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</si>
  <si>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</si>
  <si>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</si>
  <si>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</si>
  <si>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</si>
  <si>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</si>
  <si>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</si>
  <si>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</si>
  <si>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</si>
  <si>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</si>
  <si>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</si>
  <si>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</si>
  <si>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</si>
  <si>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</si>
  <si>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</si>
  <si>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</si>
  <si>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</si>
  <si>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</si>
  <si>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</si>
  <si>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</si>
  <si>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</si>
  <si>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</si>
  <si>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</si>
  <si>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</si>
  <si>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</si>
  <si>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</si>
  <si>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</si>
  <si>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</si>
  <si>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</si>
  <si>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</si>
  <si>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</si>
  <si>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</si>
  <si>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</si>
  <si>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</si>
  <si>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</si>
  <si>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</si>
  <si>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</si>
  <si>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</si>
  <si>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</si>
  <si>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</si>
  <si>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</si>
  <si>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</si>
  <si>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</si>
  <si>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</si>
  <si>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</si>
  <si>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</si>
  <si>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</si>
  <si>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</si>
  <si>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</si>
  <si>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</si>
  <si>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</si>
  <si>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</si>
  <si>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</si>
  <si>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</si>
  <si>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</si>
  <si>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</si>
  <si>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</si>
  <si>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</si>
  <si>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</si>
  <si>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</si>
  <si>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</si>
  <si>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</si>
  <si>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</si>
  <si>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</si>
  <si>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</si>
  <si>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</si>
  <si>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</si>
  <si>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</si>
  <si>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</si>
  <si>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</si>
  <si>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</si>
  <si>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</si>
  <si>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</si>
  <si>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</si>
  <si>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</si>
  <si>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</si>
  <si>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</si>
  <si>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</si>
  <si>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</si>
  <si>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</si>
  <si>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</si>
  <si>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</si>
  <si>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</si>
  <si>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</si>
  <si>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</si>
  <si>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</si>
  <si>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</si>
  <si>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</si>
  <si>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</si>
  <si>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</si>
  <si>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</si>
  <si>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</si>
  <si>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</si>
  <si>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</si>
  <si>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</si>
  <si>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</si>
  <si>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</si>
  <si>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</si>
  <si>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</si>
  <si>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</si>
  <si>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</si>
  <si>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</si>
  <si>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</si>
  <si>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</si>
  <si>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</si>
  <si>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</si>
  <si>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</si>
  <si>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</si>
  <si>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</si>
  <si>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</si>
  <si>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</si>
  <si>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</si>
  <si>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</si>
  <si>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</si>
  <si>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</si>
  <si>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</si>
  <si>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</si>
  <si>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</si>
  <si>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</si>
  <si>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</si>
  <si>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</si>
  <si>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</si>
  <si>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</si>
  <si>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</si>
  <si>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</si>
  <si>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</si>
  <si>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</si>
  <si>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</si>
  <si>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</si>
  <si>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</si>
  <si>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</si>
  <si>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</si>
  <si>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</si>
  <si>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</si>
  <si>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</si>
  <si>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</si>
  <si>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</si>
  <si>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</si>
  <si>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</si>
  <si>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</si>
  <si>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</si>
  <si>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</si>
  <si>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</si>
  <si>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</si>
  <si>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</si>
  <si>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</si>
  <si>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</si>
  <si>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</si>
  <si>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</si>
  <si>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</si>
  <si>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</si>
  <si>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</si>
  <si>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</si>
  <si>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</si>
  <si>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</si>
  <si>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</si>
  <si>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</si>
  <si>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</si>
  <si>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</si>
  <si>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</si>
  <si>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</si>
  <si>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</si>
  <si>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</si>
  <si>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</si>
  <si>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</si>
  <si>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</si>
  <si>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</si>
  <si>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</si>
  <si>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</si>
  <si>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</si>
  <si>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</si>
  <si>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</si>
  <si>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</si>
  <si>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</si>
  <si>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</si>
  <si>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</si>
  <si>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</si>
  <si>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</si>
  <si>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</si>
  <si>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</si>
  <si>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</si>
  <si>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</si>
  <si>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</si>
  <si>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</si>
  <si>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</si>
  <si>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</si>
  <si>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</si>
  <si>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</si>
  <si>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</si>
  <si>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</si>
  <si>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</si>
  <si>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</si>
  <si>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</si>
  <si>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</si>
  <si>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</si>
  <si>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</si>
  <si>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</si>
  <si>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</si>
  <si>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</si>
  <si>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</si>
  <si>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</si>
  <si>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</si>
  <si>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</si>
  <si>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</si>
  <si>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</si>
  <si>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</si>
  <si>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</si>
  <si>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</si>
  <si>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</si>
  <si>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</si>
  <si>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</si>
  <si>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</si>
  <si>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</si>
  <si>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</si>
  <si>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</si>
  <si>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</si>
  <si>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</si>
  <si>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</si>
  <si>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</si>
  <si>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</si>
  <si>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</si>
  <si>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</si>
  <si>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</si>
  <si>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</si>
  <si>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</si>
  <si>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</si>
  <si>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</si>
  <si>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</si>
  <si>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</si>
  <si>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</si>
  <si>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</si>
  <si>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</si>
  <si>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</si>
  <si>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</si>
  <si>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</si>
  <si>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</si>
  <si>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</si>
  <si>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</si>
  <si>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</si>
  <si>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</si>
  <si>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</si>
  <si>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</si>
  <si>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</si>
  <si>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</si>
  <si>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</si>
  <si>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</si>
  <si>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</si>
  <si>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</si>
  <si>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</si>
  <si>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</si>
  <si>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</si>
  <si>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</si>
  <si>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</si>
  <si>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</si>
  <si>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</si>
  <si>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</si>
  <si>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</si>
  <si>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</si>
  <si>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</si>
  <si>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</si>
  <si>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</si>
  <si>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</si>
  <si>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</si>
  <si>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</si>
  <si>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</si>
  <si>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</si>
  <si>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</si>
  <si>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</si>
  <si>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</si>
  <si>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</si>
  <si>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</si>
  <si>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</si>
  <si>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</si>
  <si>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</si>
  <si>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</si>
  <si>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</si>
  <si>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</si>
  <si>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</si>
  <si>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</si>
  <si>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</si>
  <si>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</si>
  <si>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</si>
  <si>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</si>
  <si>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</si>
  <si>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</si>
  <si>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</si>
  <si>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</si>
  <si>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</si>
  <si>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</si>
  <si>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</si>
  <si>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</si>
  <si>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</si>
  <si>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</si>
  <si>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</si>
  <si>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</si>
  <si>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</si>
  <si>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</si>
  <si>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</si>
  <si>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</si>
  <si>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</si>
  <si>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</si>
  <si>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</si>
  <si>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</si>
  <si>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</si>
  <si>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</si>
  <si>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</si>
  <si>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</si>
  <si>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</si>
  <si>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</si>
  <si>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</si>
  <si>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</si>
  <si>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</si>
  <si>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</si>
  <si>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</si>
  <si>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</si>
  <si>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</si>
  <si>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</si>
  <si>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</si>
  <si>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</si>
  <si>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</si>
  <si>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</si>
  <si>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</si>
  <si>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</si>
  <si>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</si>
  <si>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</si>
  <si>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</si>
  <si>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</si>
  <si>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</si>
  <si>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</si>
  <si>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</si>
  <si>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</si>
  <si>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</si>
  <si>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</si>
  <si>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</si>
  <si>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</si>
  <si>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05.05.2023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</si>
  <si>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</si>
  <si>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</si>
  <si>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</si>
  <si>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</si>
  <si>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</si>
  <si>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</si>
  <si>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</si>
  <si>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</si>
  <si>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</si>
  <si>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</si>
  <si>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</si>
  <si>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</si>
  <si>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</si>
  <si>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</si>
  <si>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</si>
  <si>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</si>
  <si>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</si>
  <si>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</si>
  <si>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</si>
  <si>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</si>
  <si>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</si>
  <si>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</si>
  <si>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</si>
  <si>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</si>
  <si>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</si>
  <si>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</si>
  <si>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</si>
  <si>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</si>
  <si>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</si>
  <si>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</si>
  <si>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</si>
  <si>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</si>
  <si>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</si>
  <si>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</si>
  <si>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</si>
  <si>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</si>
  <si>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</si>
  <si>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</si>
  <si>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</si>
  <si>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</si>
  <si>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</si>
  <si>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</si>
  <si>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</si>
  <si>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</si>
  <si>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</si>
  <si>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</si>
  <si>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</si>
  <si>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</si>
  <si>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</si>
  <si>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</si>
  <si>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</si>
  <si>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</si>
  <si>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</si>
  <si>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</si>
  <si>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</si>
  <si>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</si>
  <si>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</si>
  <si>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</si>
  <si>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</si>
  <si>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</si>
  <si>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</si>
  <si>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</si>
  <si>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</si>
  <si>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</si>
  <si>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</si>
  <si>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</si>
  <si>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</si>
  <si>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</si>
  <si>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</si>
  <si>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</si>
  <si>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</si>
  <si>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</si>
  <si>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</si>
  <si>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</si>
  <si>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</si>
  <si>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</si>
  <si>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</si>
  <si>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</si>
  <si>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</si>
  <si>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</si>
  <si>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</si>
  <si>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</si>
  <si>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</si>
  <si>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</si>
  <si>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</si>
  <si>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</si>
  <si>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</si>
  <si>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</si>
  <si>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</si>
  <si>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</si>
  <si>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</si>
  <si>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</si>
  <si>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</si>
  <si>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</si>
  <si>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</si>
  <si>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</si>
  <si>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</si>
  <si>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</si>
  <si>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</si>
  <si>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</si>
  <si>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</si>
  <si>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</si>
  <si>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</si>
  <si>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</si>
  <si>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</si>
  <si>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</si>
  <si>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</si>
  <si>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</si>
  <si>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</si>
  <si>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</si>
  <si>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</si>
  <si>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</si>
  <si>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</si>
  <si>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</si>
  <si>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</si>
  <si>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</si>
  <si>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</si>
  <si>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</si>
  <si>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</si>
  <si>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</si>
  <si>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</si>
  <si>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</si>
  <si>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</si>
  <si>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</si>
  <si>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</si>
  <si>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</si>
  <si>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</si>
  <si>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</si>
  <si>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</si>
  <si>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</si>
  <si>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</si>
  <si>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</si>
  <si>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</si>
  <si>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</si>
  <si>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</si>
  <si>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</si>
  <si>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</si>
  <si>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</si>
  <si>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</si>
  <si>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</si>
  <si>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</si>
  <si>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</si>
  <si>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</si>
  <si>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</si>
  <si>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</si>
  <si>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</si>
  <si>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</si>
  <si>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</si>
  <si>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</si>
  <si>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</si>
  <si>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</si>
  <si>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</si>
  <si>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</si>
  <si>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</si>
  <si>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</si>
  <si>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</si>
  <si>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</si>
  <si>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</si>
  <si>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</si>
  <si>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</si>
  <si>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</si>
  <si>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</si>
  <si>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</si>
  <si>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</si>
  <si>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</si>
  <si>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</si>
  <si>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</si>
  <si>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</si>
  <si>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</si>
  <si>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</si>
  <si>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</si>
  <si>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</si>
  <si>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</si>
  <si>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</si>
  <si>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</si>
  <si>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</si>
  <si>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</si>
  <si>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</si>
  <si>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</si>
  <si>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</si>
  <si>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</si>
  <si>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</si>
  <si>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</si>
  <si>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</si>
  <si>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</si>
  <si>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</si>
  <si>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</si>
  <si>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</si>
  <si>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</si>
  <si>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Должанское</t>
  </si>
  <si>
    <t>03616404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</si>
  <si>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</si>
  <si>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</si>
  <si>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</si>
  <si>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</si>
  <si>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</si>
  <si>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</si>
  <si>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</si>
  <si>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</si>
  <si>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</si>
  <si>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</si>
  <si>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</si>
  <si>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</si>
  <si>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</si>
  <si>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</si>
  <si>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</si>
  <si>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</si>
  <si>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</si>
  <si>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</si>
  <si>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</si>
  <si>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</si>
  <si>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</si>
  <si>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</si>
  <si>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</si>
  <si>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</si>
  <si>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</si>
  <si>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</si>
  <si>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</si>
  <si>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</si>
  <si>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</si>
  <si>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</si>
  <si>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</si>
  <si>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</si>
  <si>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</si>
  <si>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</si>
  <si>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</si>
  <si>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</si>
  <si>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</si>
  <si>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</si>
  <si>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</si>
  <si>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</si>
  <si>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</si>
  <si>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</si>
  <si>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</si>
  <si>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</si>
  <si>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</si>
  <si>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</si>
  <si>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</si>
  <si>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</si>
  <si>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</si>
  <si>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</si>
  <si>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</si>
  <si>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</si>
  <si>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</si>
  <si>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</si>
  <si>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</si>
  <si>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</si>
  <si>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</si>
  <si>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</si>
  <si>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</si>
  <si>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</si>
  <si>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</si>
  <si>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</si>
  <si>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</si>
  <si>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</si>
  <si>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</si>
  <si>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</si>
  <si>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</si>
  <si>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</si>
  <si>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</si>
  <si>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</si>
  <si>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</si>
  <si>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</si>
  <si>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</si>
  <si>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</si>
  <si>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</si>
  <si>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</si>
  <si>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</si>
  <si>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</si>
  <si>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</si>
  <si>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</si>
  <si>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</si>
  <si>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</si>
  <si>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</si>
  <si>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</si>
  <si>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</si>
  <si>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</si>
  <si>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</si>
  <si>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</si>
  <si>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</si>
  <si>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</si>
  <si>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</si>
  <si>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</si>
  <si>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</si>
  <si>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</si>
  <si>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</si>
  <si>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</si>
  <si>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</si>
  <si>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</si>
  <si>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</si>
  <si>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</si>
  <si>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</si>
  <si>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</si>
  <si>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</si>
  <si>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</si>
  <si>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</si>
  <si>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</si>
  <si>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</si>
  <si>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</si>
  <si>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</si>
  <si>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</si>
  <si>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</si>
  <si>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</si>
  <si>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</si>
  <si>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</si>
  <si>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</si>
  <si>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</si>
  <si>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</si>
  <si>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</si>
  <si>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</si>
  <si>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</si>
  <si>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</si>
  <si>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</si>
  <si>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</si>
  <si>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</si>
  <si>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</si>
  <si>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</si>
  <si>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</si>
  <si>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</si>
  <si>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</si>
  <si>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</si>
  <si>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</si>
  <si>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</si>
  <si>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</si>
  <si>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</si>
  <si>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</si>
  <si>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</si>
  <si>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</si>
  <si>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</si>
  <si>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</si>
  <si>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</si>
  <si>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</si>
  <si>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</si>
  <si>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</si>
  <si>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</si>
  <si>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</si>
  <si>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</si>
  <si>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</si>
  <si>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</si>
  <si>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</si>
  <si>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</si>
  <si>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</si>
  <si>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</si>
  <si>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</si>
  <si>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</si>
  <si>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</si>
  <si>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</si>
  <si>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</si>
  <si>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</si>
  <si>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</si>
  <si>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</si>
  <si>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</si>
  <si>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</si>
  <si>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</si>
  <si>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</si>
  <si>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</si>
  <si>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</si>
  <si>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</si>
  <si>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</si>
  <si>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</si>
  <si>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</si>
  <si>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</si>
  <si>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</si>
  <si>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</si>
  <si>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</si>
  <si>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</si>
  <si>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</si>
  <si>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</si>
  <si>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</si>
  <si>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</si>
  <si>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</si>
  <si>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</si>
  <si>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</si>
  <si>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</si>
  <si>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</si>
  <si>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</si>
  <si>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</si>
  <si>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</si>
  <si>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</si>
  <si>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</si>
  <si>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</si>
  <si>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</si>
  <si>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</si>
  <si>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</si>
  <si>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</si>
  <si>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</si>
  <si>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</si>
  <si>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</si>
  <si>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</si>
  <si>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</si>
  <si>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</si>
  <si>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</si>
  <si>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</si>
  <si>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</si>
  <si>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</si>
  <si>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</si>
  <si>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</si>
  <si>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</si>
  <si>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</si>
  <si>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</si>
  <si>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</si>
  <si>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</si>
  <si>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</si>
  <si>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</si>
  <si>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</si>
  <si>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</si>
  <si>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</si>
  <si>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</si>
  <si>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</si>
  <si>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</si>
  <si>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</si>
  <si>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</si>
  <si>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</si>
  <si>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</si>
  <si>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</si>
  <si>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</si>
  <si>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</si>
  <si>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</si>
  <si>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</si>
  <si>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</si>
  <si>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</si>
  <si>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</si>
  <si>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</si>
  <si>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</si>
  <si>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</si>
  <si>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</si>
  <si>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</si>
  <si>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</si>
  <si>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</si>
  <si>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</si>
  <si>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</si>
  <si>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</si>
  <si>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</si>
  <si>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</si>
  <si>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</si>
  <si>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</si>
  <si>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</si>
  <si>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</si>
  <si>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</si>
  <si>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</si>
  <si>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</si>
  <si>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</si>
  <si>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</si>
  <si>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</si>
  <si>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</si>
  <si>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</si>
  <si>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</si>
  <si>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</si>
  <si>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</si>
  <si>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</si>
  <si>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</si>
  <si>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</si>
  <si>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</si>
  <si>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</si>
  <si>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</si>
  <si>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</si>
  <si>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</si>
  <si>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</si>
  <si>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</si>
  <si>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</si>
  <si>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</si>
  <si>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</si>
  <si>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</si>
  <si>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</si>
  <si>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</si>
  <si>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</si>
  <si>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</si>
  <si>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</si>
  <si>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</si>
  <si>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</si>
  <si>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</si>
  <si>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</si>
  <si>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</si>
  <si>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</si>
  <si>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</si>
  <si>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</si>
  <si>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</si>
  <si>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</si>
  <si>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</si>
  <si>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</si>
  <si>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</si>
  <si>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</si>
  <si>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</si>
  <si>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</si>
  <si>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</si>
  <si>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</si>
  <si>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</si>
  <si>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</si>
  <si>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</si>
  <si>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</si>
  <si>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</si>
  <si>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</si>
  <si>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</si>
  <si>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</si>
  <si>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</si>
  <si>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</si>
  <si>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</si>
  <si>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</si>
  <si>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</si>
  <si>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</si>
  <si>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</si>
  <si>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</si>
  <si>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</si>
  <si>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</si>
  <si>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</si>
  <si>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</si>
  <si>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</si>
  <si>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</si>
  <si>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</si>
  <si>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</si>
  <si>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</si>
  <si>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</si>
  <si>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</si>
  <si>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</si>
  <si>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</si>
  <si>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</si>
  <si>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</si>
  <si>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</si>
  <si>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</si>
  <si>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</si>
  <si>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</si>
  <si>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</si>
  <si>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</si>
  <si>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</si>
  <si>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</si>
  <si>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</si>
  <si>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</si>
  <si>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</si>
  <si>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</si>
  <si>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</si>
  <si>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</si>
  <si>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</si>
  <si>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</si>
  <si>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</si>
  <si>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</si>
  <si>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</si>
  <si>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</si>
  <si>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</si>
  <si>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</si>
  <si>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</si>
  <si>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</si>
  <si>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</si>
  <si>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</si>
  <si>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</si>
  <si>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</si>
  <si>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</si>
  <si>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</si>
  <si>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</si>
  <si>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</si>
  <si>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</si>
  <si>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</si>
  <si>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</si>
  <si>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</si>
  <si>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</si>
  <si>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</si>
  <si>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</si>
  <si>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</si>
  <si>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</si>
  <si>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</si>
  <si>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</si>
  <si>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</si>
  <si>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</si>
  <si>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</si>
  <si>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</si>
  <si>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</si>
  <si>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</si>
  <si>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</si>
  <si>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</si>
  <si>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</si>
  <si>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</si>
  <si>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</si>
  <si>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</si>
  <si>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</si>
  <si>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</si>
  <si>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</si>
  <si>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</si>
  <si>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</si>
  <si>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</si>
  <si>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</si>
  <si>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</si>
  <si>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</si>
  <si>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</si>
  <si>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</si>
  <si>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</si>
  <si>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</si>
  <si>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</si>
  <si>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</si>
  <si>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</si>
  <si>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</si>
  <si>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</si>
  <si>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</si>
  <si>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</si>
  <si>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</si>
  <si>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</si>
  <si>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</si>
  <si>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</si>
  <si>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</si>
  <si>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</si>
  <si>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</si>
  <si>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</si>
  <si>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</si>
  <si>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</si>
  <si>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Сириус</t>
  </si>
  <si>
    <t>03731000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</si>
  <si>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</si>
  <si>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</si>
  <si>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</si>
  <si>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</si>
  <si>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</si>
  <si>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</si>
  <si>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</si>
  <si>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</si>
  <si>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</si>
  <si>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</si>
  <si>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</si>
  <si>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</si>
  <si>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</si>
  <si>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</si>
  <si>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</si>
  <si>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</si>
  <si>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</si>
  <si>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</si>
  <si>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</si>
  <si>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</si>
  <si>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</si>
  <si>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</si>
  <si>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</si>
  <si>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</si>
  <si>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</si>
  <si>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</si>
  <si>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</si>
  <si>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</si>
  <si>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</si>
  <si>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</si>
  <si>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</si>
  <si>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</si>
  <si>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</si>
  <si>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</si>
  <si>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</si>
  <si>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</si>
  <si>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</si>
  <si>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</si>
  <si>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</si>
  <si>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</si>
  <si>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</si>
  <si>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</si>
  <si>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</si>
  <si>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</si>
  <si>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</si>
  <si>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</si>
  <si>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</si>
  <si>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</si>
  <si>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</si>
  <si>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</si>
  <si>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</si>
  <si>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</si>
  <si>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</si>
  <si>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</si>
  <si>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</si>
  <si>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</si>
  <si>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</si>
  <si>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</si>
  <si>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</si>
  <si>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</si>
  <si>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</si>
  <si>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</si>
  <si>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</si>
  <si>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</si>
  <si>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</si>
  <si>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</si>
  <si>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</si>
  <si>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</si>
  <si>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</si>
  <si>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</si>
  <si>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</si>
  <si>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</si>
  <si>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</si>
  <si>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</si>
  <si>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</si>
  <si>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</si>
  <si>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</si>
  <si>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</si>
  <si>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</si>
  <si>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</si>
  <si>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</si>
  <si>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</si>
  <si>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</si>
  <si>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</si>
  <si>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</si>
  <si>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</si>
  <si>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</si>
  <si>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</si>
  <si>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</si>
  <si>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</si>
  <si>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</si>
  <si>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</si>
  <si>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</si>
  <si>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</si>
  <si>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</si>
  <si>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</si>
  <si>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</si>
  <si>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</si>
  <si>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</si>
  <si>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</si>
  <si>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</si>
  <si>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</si>
  <si>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</si>
  <si>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</si>
  <si>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</si>
  <si>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</si>
  <si>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Тимашевское городское</t>
  </si>
  <si>
    <t>03653101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</si>
  <si>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</si>
  <si>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</si>
  <si>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</si>
  <si>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</si>
  <si>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</si>
  <si>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</si>
  <si>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</si>
  <si>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</si>
  <si>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</si>
  <si>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</si>
  <si>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</si>
  <si>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</si>
  <si>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</si>
  <si>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</si>
  <si>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</si>
  <si>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</si>
  <si>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</si>
  <si>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</si>
  <si>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</si>
  <si>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</si>
  <si>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</si>
  <si>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</si>
  <si>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</si>
  <si>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</si>
  <si>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</si>
  <si>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</si>
  <si>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</si>
  <si>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</si>
  <si>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</si>
  <si>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</si>
  <si>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</si>
  <si>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</si>
  <si>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</si>
  <si>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</si>
  <si>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</si>
  <si>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</si>
  <si>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</si>
  <si>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</si>
  <si>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</si>
  <si>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</si>
  <si>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</si>
  <si>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</si>
  <si>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</si>
  <si>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</si>
  <si>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</si>
  <si>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</si>
  <si>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</si>
  <si>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</si>
  <si>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</si>
  <si>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</si>
  <si>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</si>
  <si>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</si>
  <si>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</si>
  <si>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</si>
  <si>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</si>
  <si>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</si>
  <si>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</si>
  <si>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</si>
  <si>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</si>
  <si>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</si>
  <si>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</si>
  <si>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</si>
  <si>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</si>
  <si>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</si>
  <si>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</si>
  <si>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</si>
  <si>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</si>
  <si>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</si>
  <si>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</si>
  <si>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</si>
  <si>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</si>
  <si>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</si>
  <si>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</si>
  <si>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</si>
  <si>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</si>
  <si>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</si>
  <si>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</si>
  <si>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</si>
  <si>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</si>
  <si>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</si>
  <si>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</si>
  <si>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</si>
  <si>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</si>
  <si>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</si>
  <si>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</si>
  <si>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</si>
  <si>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</si>
  <si>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</si>
  <si>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</si>
  <si>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</si>
  <si>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</si>
  <si>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</si>
  <si>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</si>
  <si>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</si>
  <si>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</si>
  <si>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</si>
  <si>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</si>
  <si>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</si>
  <si>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</si>
  <si>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</si>
  <si>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</si>
  <si>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</si>
  <si>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</si>
  <si>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</si>
  <si>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</si>
  <si>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</si>
  <si>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</si>
  <si>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</si>
  <si>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</si>
  <si>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</si>
  <si>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</si>
  <si>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</si>
  <si>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</si>
  <si>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</si>
  <si>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</si>
  <si>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</si>
  <si>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</si>
  <si>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</si>
  <si>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</si>
  <si>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31.12.2025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</si>
  <si>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</si>
  <si>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</si>
  <si>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</si>
  <si>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</si>
  <si>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</si>
  <si>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</si>
  <si>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</si>
  <si>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</si>
  <si>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</si>
  <si>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</si>
  <si>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</si>
  <si>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</si>
  <si>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</si>
  <si>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</si>
  <si>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26468813</t>
  </si>
  <si>
    <t>«Новобейсугское» МУМП ЖКХ</t>
  </si>
  <si>
    <t>2328015805</t>
  </si>
  <si>
    <t>232801001</t>
  </si>
  <si>
    <t>27-12-2005 00:00:00</t>
  </si>
  <si>
    <t>26355055</t>
  </si>
  <si>
    <t>АО "Агрокомбинат "Тепличный"</t>
  </si>
  <si>
    <t>2312036895</t>
  </si>
  <si>
    <t>231201001</t>
  </si>
  <si>
    <t>03-02-2003 00:00:00</t>
  </si>
  <si>
    <t>31540512</t>
  </si>
  <si>
    <t>АО "Агрокомплекс Павловский"</t>
  </si>
  <si>
    <t>2360014203</t>
  </si>
  <si>
    <t>236001001</t>
  </si>
  <si>
    <t>22-11-2021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</si>
  <si>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</si>
  <si>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</si>
  <si>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</si>
  <si>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</si>
  <si>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</si>
  <si>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</si>
  <si>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</si>
  <si>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</si>
  <si>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</si>
  <si>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</si>
  <si>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</si>
  <si>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</si>
  <si>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</si>
  <si>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</si>
  <si>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</si>
  <si>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</si>
  <si>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</si>
  <si>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</si>
  <si>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26355019</t>
  </si>
  <si>
    <t>АО "Компания Импульс "</t>
  </si>
  <si>
    <t>2311015116</t>
  </si>
  <si>
    <t>231001001</t>
  </si>
  <si>
    <t>26532020</t>
  </si>
  <si>
    <t>АО "Краснодарское" по искусственному осеменению сельскохозяйственных животных</t>
  </si>
  <si>
    <t>2311096482</t>
  </si>
  <si>
    <t>231101001</t>
  </si>
  <si>
    <t>19-02-2007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</si>
  <si>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</si>
  <si>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</si>
  <si>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</si>
  <si>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</si>
  <si>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</si>
  <si>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 АО "Макр"</t>
  </si>
  <si>
    <t>2312126429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</si>
  <si>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</si>
  <si>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</si>
  <si>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</si>
  <si>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</si>
  <si>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</si>
  <si>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</si>
  <si>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</si>
  <si>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</si>
  <si>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</si>
  <si>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</si>
  <si>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</si>
  <si>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</si>
  <si>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</si>
  <si>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</si>
  <si>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230901001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</si>
  <si>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</si>
  <si>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</si>
  <si>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</si>
  <si>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</si>
  <si>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</si>
  <si>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</si>
  <si>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</si>
  <si>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</si>
  <si>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</si>
  <si>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</si>
  <si>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</si>
  <si>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</si>
  <si>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</si>
  <si>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</si>
  <si>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</si>
  <si>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</si>
  <si>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</si>
  <si>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</si>
  <si>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</si>
  <si>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</si>
  <si>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</si>
  <si>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</si>
  <si>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</si>
  <si>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</si>
  <si>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</si>
  <si>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</si>
  <si>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</si>
  <si>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</si>
  <si>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</si>
  <si>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</si>
  <si>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</si>
  <si>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</si>
  <si>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</si>
  <si>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</si>
  <si>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</si>
  <si>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</si>
  <si>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</si>
  <si>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</si>
  <si>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</si>
  <si>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</si>
  <si>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</si>
  <si>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</si>
  <si>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</si>
  <si>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</si>
  <si>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</si>
  <si>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</si>
  <si>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</si>
  <si>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</si>
  <si>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</si>
  <si>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</si>
  <si>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30946461</t>
  </si>
  <si>
    <t>Азово-Донской филиал ФГБУ "Главрыбвод"</t>
  </si>
  <si>
    <t>7708044880</t>
  </si>
  <si>
    <t>616243001</t>
  </si>
  <si>
    <t>28-08-2017 00:00:00</t>
  </si>
  <si>
    <t>26473547</t>
  </si>
  <si>
    <t>Ахтарское МУП ЖКХ</t>
  </si>
  <si>
    <t>2347012905</t>
  </si>
  <si>
    <t>234701001</t>
  </si>
  <si>
    <t>02-04-2007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</si>
  <si>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</si>
  <si>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</si>
  <si>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</si>
  <si>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</si>
  <si>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</si>
  <si>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</si>
  <si>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</si>
  <si>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</si>
  <si>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</si>
  <si>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</si>
  <si>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</si>
  <si>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</si>
  <si>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"ФПК"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</si>
  <si>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</si>
  <si>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</si>
  <si>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</si>
  <si>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</si>
  <si>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</si>
  <si>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</si>
  <si>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</si>
  <si>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</si>
  <si>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</si>
  <si>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</si>
  <si>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</si>
  <si>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</si>
  <si>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ГУП КК "Кубаньводкомплекс"</t>
  </si>
  <si>
    <t>2310010637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</si>
  <si>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</si>
  <si>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</si>
  <si>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</si>
  <si>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</si>
  <si>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</si>
  <si>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</si>
  <si>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</si>
  <si>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</si>
  <si>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</si>
  <si>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</si>
  <si>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</si>
  <si>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</si>
  <si>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</si>
  <si>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</si>
  <si>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</si>
  <si>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</si>
  <si>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</si>
  <si>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</si>
  <si>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</si>
  <si>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</si>
  <si>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</si>
  <si>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</si>
  <si>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</si>
  <si>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</si>
  <si>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</si>
  <si>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</si>
  <si>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</si>
  <si>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</si>
  <si>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</si>
  <si>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</si>
  <si>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</si>
  <si>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</si>
  <si>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</si>
  <si>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</si>
  <si>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</si>
  <si>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</si>
  <si>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</si>
  <si>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</si>
  <si>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</si>
  <si>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</si>
  <si>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</si>
  <si>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</si>
  <si>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</si>
  <si>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</si>
  <si>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</si>
  <si>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</si>
  <si>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</si>
  <si>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</si>
  <si>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</si>
  <si>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</si>
  <si>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</si>
  <si>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</si>
  <si>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</si>
  <si>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</si>
  <si>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</si>
  <si>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</si>
  <si>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</si>
  <si>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</si>
  <si>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</si>
  <si>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</si>
  <si>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</si>
  <si>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</si>
  <si>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</si>
  <si>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</si>
  <si>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</si>
  <si>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</si>
  <si>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</si>
  <si>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</si>
  <si>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</si>
  <si>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</si>
  <si>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</si>
  <si>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</si>
  <si>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</si>
  <si>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</si>
  <si>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</si>
  <si>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</si>
  <si>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</si>
  <si>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</si>
  <si>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</si>
  <si>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</si>
  <si>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</si>
  <si>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</si>
  <si>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</si>
  <si>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</si>
  <si>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</si>
  <si>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</si>
  <si>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</si>
  <si>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</si>
  <si>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</si>
  <si>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</si>
  <si>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</si>
  <si>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</si>
  <si>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</si>
  <si>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</si>
  <si>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</si>
  <si>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</si>
  <si>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</si>
  <si>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</si>
  <si>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</si>
  <si>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</si>
  <si>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</si>
  <si>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</si>
  <si>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</si>
  <si>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</si>
  <si>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</si>
  <si>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11-01-2023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</si>
  <si>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</si>
  <si>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</si>
  <si>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</si>
  <si>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</si>
  <si>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</si>
  <si>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</si>
  <si>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</si>
  <si>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</si>
  <si>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</si>
  <si>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</si>
  <si>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</si>
  <si>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</si>
  <si>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</si>
  <si>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</si>
  <si>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31309451</t>
  </si>
  <si>
    <t>МАУ "ЖКХ"</t>
  </si>
  <si>
    <t>2369007024</t>
  </si>
  <si>
    <t>236901001</t>
  </si>
  <si>
    <t>07-03-2019 00:00:00</t>
  </si>
  <si>
    <t>31291339</t>
  </si>
  <si>
    <t>МБУ "Альянс"</t>
  </si>
  <si>
    <t>2373015571</t>
  </si>
  <si>
    <t>237301001</t>
  </si>
  <si>
    <t>13-11-2018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</si>
  <si>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</si>
  <si>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</si>
  <si>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</si>
  <si>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</si>
  <si>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</si>
  <si>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</si>
  <si>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</si>
  <si>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</si>
  <si>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</si>
  <si>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</si>
  <si>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</si>
  <si>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</si>
  <si>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</si>
  <si>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</si>
  <si>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</si>
  <si>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</si>
  <si>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26823668</t>
  </si>
  <si>
    <t>МБУ "Коммунальник"</t>
  </si>
  <si>
    <t>2327012262</t>
  </si>
  <si>
    <t>232701001</t>
  </si>
  <si>
    <t>22-11-2010 00:00:00</t>
  </si>
  <si>
    <t>28142549</t>
  </si>
  <si>
    <t>МБУ "Криница"</t>
  </si>
  <si>
    <t>2327012939</t>
  </si>
  <si>
    <t>18-12-2012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</si>
  <si>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</si>
  <si>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</si>
  <si>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</si>
  <si>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</si>
  <si>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</si>
  <si>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</si>
  <si>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</si>
  <si>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</si>
  <si>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</si>
  <si>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</si>
  <si>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</si>
  <si>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</si>
  <si>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</si>
  <si>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</si>
  <si>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</si>
  <si>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</si>
  <si>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</si>
  <si>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</si>
  <si>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</si>
  <si>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</si>
  <si>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</si>
  <si>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</si>
  <si>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</si>
  <si>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</si>
  <si>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</si>
  <si>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</si>
  <si>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</si>
  <si>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</si>
  <si>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</si>
  <si>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</si>
  <si>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</si>
  <si>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</si>
  <si>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</si>
  <si>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</si>
  <si>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</si>
  <si>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30891119</t>
  </si>
  <si>
    <t>МКП "Прометей"</t>
  </si>
  <si>
    <t>2339023950</t>
  </si>
  <si>
    <t>21-10-2016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</si>
  <si>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</si>
  <si>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</si>
  <si>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</si>
  <si>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</si>
  <si>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</si>
  <si>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</si>
  <si>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</si>
  <si>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</si>
  <si>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</si>
  <si>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</si>
  <si>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</si>
  <si>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</si>
  <si>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</si>
  <si>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</si>
  <si>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</si>
  <si>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</si>
  <si>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</si>
  <si>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</si>
  <si>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</si>
  <si>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</si>
  <si>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</si>
  <si>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</si>
  <si>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</si>
  <si>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</si>
  <si>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</si>
  <si>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</si>
  <si>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</si>
  <si>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</si>
  <si>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</si>
  <si>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</si>
  <si>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</si>
  <si>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</si>
  <si>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</si>
  <si>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</si>
  <si>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31495547</t>
  </si>
  <si>
    <t>МКУ ССП СР "Смоленская Единая служба"</t>
  </si>
  <si>
    <t>2348040849</t>
  </si>
  <si>
    <t>234801001</t>
  </si>
  <si>
    <t>30-04-2021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</si>
  <si>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</si>
  <si>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</si>
  <si>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</si>
  <si>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</si>
  <si>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</si>
  <si>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</si>
  <si>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</si>
  <si>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</si>
  <si>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</si>
  <si>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</si>
  <si>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</si>
  <si>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</si>
  <si>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</si>
  <si>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</si>
  <si>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</si>
  <si>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</si>
  <si>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</si>
  <si>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</si>
  <si>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</si>
  <si>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</si>
  <si>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</si>
  <si>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</si>
  <si>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</si>
  <si>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</si>
  <si>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</si>
  <si>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</si>
  <si>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</si>
  <si>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</si>
  <si>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</si>
  <si>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</si>
  <si>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</si>
  <si>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</si>
  <si>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</si>
  <si>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</si>
  <si>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</si>
  <si>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</si>
  <si>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</si>
  <si>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</si>
  <si>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</si>
  <si>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</si>
  <si>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</si>
  <si>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</si>
  <si>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</si>
  <si>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</si>
  <si>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</si>
  <si>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</si>
  <si>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</si>
  <si>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</si>
  <si>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</si>
  <si>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</si>
  <si>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</si>
  <si>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</si>
  <si>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</si>
  <si>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</si>
  <si>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</si>
  <si>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</si>
  <si>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</si>
  <si>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</si>
  <si>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</si>
  <si>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</si>
  <si>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</si>
  <si>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</si>
  <si>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</si>
  <si>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</si>
  <si>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</si>
  <si>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</si>
  <si>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</si>
  <si>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</si>
  <si>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</si>
  <si>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</si>
  <si>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</si>
  <si>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</si>
  <si>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</si>
  <si>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</si>
  <si>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</si>
  <si>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</si>
  <si>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</si>
  <si>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</si>
  <si>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</si>
  <si>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</si>
  <si>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</si>
  <si>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</si>
  <si>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</si>
  <si>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</si>
  <si>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</si>
  <si>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</si>
  <si>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</si>
  <si>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</si>
  <si>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</si>
  <si>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</si>
  <si>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</si>
  <si>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</si>
  <si>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</si>
  <si>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</si>
  <si>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</si>
  <si>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</si>
  <si>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</si>
  <si>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</si>
  <si>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</si>
  <si>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</si>
  <si>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</si>
  <si>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</si>
  <si>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</si>
  <si>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</si>
  <si>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</si>
  <si>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</si>
  <si>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</si>
  <si>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</si>
  <si>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</si>
  <si>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</si>
  <si>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</si>
  <si>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</si>
  <si>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</si>
  <si>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</si>
  <si>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</si>
  <si>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</si>
  <si>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</si>
  <si>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</si>
  <si>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</si>
  <si>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</si>
  <si>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</si>
  <si>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</si>
  <si>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</si>
  <si>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</si>
  <si>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</si>
  <si>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</si>
  <si>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</si>
  <si>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</si>
  <si>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</si>
  <si>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</si>
  <si>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</si>
  <si>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</si>
  <si>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</si>
  <si>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</si>
  <si>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</si>
  <si>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</si>
  <si>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</si>
  <si>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</si>
  <si>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</si>
  <si>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</si>
  <si>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</si>
  <si>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</si>
  <si>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</si>
  <si>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</si>
  <si>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</si>
  <si>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</si>
  <si>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</si>
  <si>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</si>
  <si>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</si>
  <si>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</si>
  <si>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</si>
  <si>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</si>
  <si>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</si>
  <si>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</si>
  <si>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26-04-2023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</si>
  <si>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</si>
  <si>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</si>
  <si>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</si>
  <si>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</si>
  <si>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</si>
  <si>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</si>
  <si>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</si>
  <si>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</si>
  <si>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</si>
  <si>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</si>
  <si>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</si>
  <si>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</si>
  <si>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</si>
  <si>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</si>
  <si>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</si>
  <si>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</si>
  <si>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</si>
  <si>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</si>
  <si>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</si>
  <si>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</si>
  <si>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</si>
  <si>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</si>
  <si>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</si>
  <si>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</si>
  <si>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</si>
  <si>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</si>
  <si>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</si>
  <si>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</si>
  <si>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</si>
  <si>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</si>
  <si>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</si>
  <si>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</si>
  <si>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</si>
  <si>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</si>
  <si>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</si>
  <si>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</si>
  <si>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</si>
  <si>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</si>
  <si>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</si>
  <si>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</si>
  <si>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</si>
  <si>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</si>
  <si>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</si>
  <si>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</si>
  <si>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11-12-2015 00:00:00</t>
  </si>
  <si>
    <t>26355160</t>
  </si>
  <si>
    <t>МУП "ЖКХ города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</si>
  <si>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</si>
  <si>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</si>
  <si>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</si>
  <si>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</si>
  <si>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</si>
  <si>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</si>
  <si>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</si>
  <si>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</si>
  <si>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</si>
  <si>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</si>
  <si>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</si>
  <si>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</si>
  <si>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</si>
  <si>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</si>
  <si>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</si>
  <si>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</si>
  <si>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</si>
  <si>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</si>
  <si>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31501598</t>
  </si>
  <si>
    <t>МУП "Ильские коммунальные системы"</t>
  </si>
  <si>
    <t>2348042490</t>
  </si>
  <si>
    <t>31-05-2021 00:00:00</t>
  </si>
  <si>
    <t>30851087</t>
  </si>
  <si>
    <t>МУП "Исток"</t>
  </si>
  <si>
    <t>2327013996</t>
  </si>
  <si>
    <t>20-10-2015 00:00:00</t>
  </si>
  <si>
    <t>30873875</t>
  </si>
  <si>
    <t>МУП "Коммунальник"</t>
  </si>
  <si>
    <t>2327014005</t>
  </si>
  <si>
    <t>28-10-2015 00:00:00</t>
  </si>
  <si>
    <t>28817209</t>
  </si>
  <si>
    <t>МУП "Коммунальщик",  Сладковское сельское поселение Лабинский район</t>
  </si>
  <si>
    <t>2374980052</t>
  </si>
  <si>
    <t>31501605</t>
  </si>
  <si>
    <t>МУП "Крюковские коммунальные системы"</t>
  </si>
  <si>
    <t>2348042660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</si>
  <si>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</si>
  <si>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</si>
  <si>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</si>
  <si>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</si>
  <si>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</si>
  <si>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</si>
  <si>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</si>
  <si>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</si>
  <si>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</si>
  <si>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</si>
  <si>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</si>
  <si>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</si>
  <si>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</si>
  <si>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</si>
  <si>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</si>
  <si>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</si>
  <si>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</si>
  <si>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</si>
  <si>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</si>
  <si>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</si>
  <si>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</si>
  <si>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</si>
  <si>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</si>
  <si>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</si>
  <si>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</si>
  <si>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31669960</t>
  </si>
  <si>
    <t>МУП "НКС"</t>
  </si>
  <si>
    <t>2348043945</t>
  </si>
  <si>
    <t>11-04-2023 00:00:00</t>
  </si>
  <si>
    <t>26475790</t>
  </si>
  <si>
    <t>МУП "Новодмитриевское ЖКХ"</t>
  </si>
  <si>
    <t>2348029330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</si>
  <si>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</si>
  <si>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</si>
  <si>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</si>
  <si>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</si>
  <si>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</si>
  <si>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</si>
  <si>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</si>
  <si>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</si>
  <si>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</si>
  <si>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</si>
  <si>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</si>
  <si>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</si>
  <si>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</si>
  <si>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</si>
  <si>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</si>
  <si>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</si>
  <si>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</si>
  <si>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</si>
  <si>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</si>
  <si>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</si>
  <si>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</si>
  <si>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</si>
  <si>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</si>
  <si>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</si>
  <si>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</si>
  <si>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</si>
  <si>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</si>
  <si>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</si>
  <si>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</si>
  <si>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</si>
  <si>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</si>
  <si>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</si>
  <si>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</si>
  <si>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</si>
  <si>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</si>
  <si>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</si>
  <si>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</si>
  <si>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</si>
  <si>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</si>
  <si>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</si>
  <si>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</si>
  <si>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</si>
  <si>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</si>
  <si>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</si>
  <si>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</si>
  <si>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</si>
  <si>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</si>
  <si>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</si>
  <si>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</si>
  <si>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</si>
  <si>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</si>
  <si>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</si>
  <si>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</si>
  <si>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31495558</t>
  </si>
  <si>
    <t>МУП "Прочный Окоп"</t>
  </si>
  <si>
    <t>2372027775</t>
  </si>
  <si>
    <t>237201001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</si>
  <si>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</si>
  <si>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</si>
  <si>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</si>
  <si>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</si>
  <si>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</si>
  <si>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</si>
  <si>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</si>
  <si>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</si>
  <si>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</si>
  <si>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</si>
  <si>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</si>
  <si>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</si>
  <si>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</si>
  <si>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</si>
  <si>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</si>
  <si>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</si>
  <si>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</si>
  <si>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</si>
  <si>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</si>
  <si>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</si>
  <si>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</si>
  <si>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</si>
  <si>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</si>
  <si>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</si>
  <si>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</si>
  <si>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</si>
  <si>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</si>
  <si>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</si>
  <si>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</si>
  <si>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</si>
  <si>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</si>
  <si>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</si>
  <si>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</si>
  <si>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</si>
  <si>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</si>
  <si>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</si>
  <si>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</si>
  <si>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</si>
  <si>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31490366</t>
  </si>
  <si>
    <t>МУП "Упорненское"</t>
  </si>
  <si>
    <t>2346019182</t>
  </si>
  <si>
    <t>08-04-2021 00:00:00</t>
  </si>
  <si>
    <t>26471618</t>
  </si>
  <si>
    <t>МУП "Уруп"</t>
  </si>
  <si>
    <t>2357006690</t>
  </si>
  <si>
    <t>14-01-2010 00:00:00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</si>
  <si>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</si>
  <si>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</si>
  <si>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</si>
  <si>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</si>
  <si>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</si>
  <si>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</si>
  <si>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</si>
  <si>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</si>
  <si>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</si>
  <si>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</si>
  <si>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</si>
  <si>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</si>
  <si>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</si>
  <si>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</si>
  <si>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</si>
  <si>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</si>
  <si>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</si>
  <si>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</si>
  <si>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</si>
  <si>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</si>
  <si>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</si>
  <si>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</si>
  <si>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</si>
  <si>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</si>
  <si>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</si>
  <si>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</si>
  <si>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</si>
  <si>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</si>
  <si>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</si>
  <si>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</si>
  <si>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</si>
  <si>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</si>
  <si>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</si>
  <si>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</si>
  <si>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</si>
  <si>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</si>
  <si>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</si>
  <si>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</si>
  <si>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</si>
  <si>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</si>
  <si>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</si>
  <si>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</si>
  <si>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</si>
  <si>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</si>
  <si>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</si>
  <si>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</si>
  <si>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</si>
  <si>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</si>
  <si>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</si>
  <si>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</si>
  <si>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</si>
  <si>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</si>
  <si>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</si>
  <si>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</si>
  <si>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</si>
  <si>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</si>
  <si>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</si>
  <si>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</si>
  <si>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</si>
  <si>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</si>
  <si>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</si>
  <si>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</si>
  <si>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</si>
  <si>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</si>
  <si>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</si>
  <si>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</si>
  <si>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</si>
  <si>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</si>
  <si>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</si>
  <si>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</si>
  <si>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</si>
  <si>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</si>
  <si>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</si>
  <si>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</si>
  <si>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</si>
  <si>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</si>
  <si>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</si>
  <si>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</si>
  <si>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</si>
  <si>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</si>
  <si>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</si>
  <si>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</si>
  <si>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</si>
  <si>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</si>
  <si>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</si>
  <si>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</si>
  <si>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</si>
  <si>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</si>
  <si>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</si>
  <si>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</si>
  <si>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</si>
  <si>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</si>
  <si>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</si>
  <si>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</si>
  <si>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</si>
  <si>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</si>
  <si>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</si>
  <si>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</si>
  <si>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</si>
  <si>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</si>
  <si>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</si>
  <si>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</si>
  <si>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</si>
  <si>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</si>
  <si>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</si>
  <si>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</si>
  <si>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</si>
  <si>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</si>
  <si>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</si>
  <si>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</si>
  <si>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</si>
  <si>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</si>
  <si>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</si>
  <si>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</si>
  <si>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</si>
  <si>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</si>
  <si>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</si>
  <si>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</si>
  <si>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</si>
  <si>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</si>
  <si>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</si>
  <si>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235001001</t>
  </si>
  <si>
    <t>25-12-2012 00:00:00</t>
  </si>
  <si>
    <t>31402662</t>
  </si>
  <si>
    <t>МУП МО Усть-Лабинского района "Водоканал"</t>
  </si>
  <si>
    <t>2373017106</t>
  </si>
  <si>
    <t>30849293</t>
  </si>
  <si>
    <t>МУП МО г. Сочи "Водоканал"</t>
  </si>
  <si>
    <t>2320242443</t>
  </si>
  <si>
    <t>232001001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</si>
  <si>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</si>
  <si>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</si>
  <si>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</si>
  <si>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</si>
  <si>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</si>
  <si>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</si>
  <si>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</si>
  <si>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</si>
  <si>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</si>
  <si>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</si>
  <si>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</si>
  <si>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</si>
  <si>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</si>
  <si>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</si>
  <si>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</si>
  <si>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</si>
  <si>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</si>
  <si>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</si>
  <si>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</si>
  <si>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</si>
  <si>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</si>
  <si>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</si>
  <si>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</si>
  <si>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</si>
  <si>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</si>
  <si>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</si>
  <si>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</si>
  <si>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</si>
  <si>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</si>
  <si>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</si>
  <si>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</si>
  <si>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</si>
  <si>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</si>
  <si>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</si>
  <si>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</si>
  <si>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</si>
  <si>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</si>
  <si>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</si>
  <si>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</si>
  <si>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</si>
  <si>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</si>
  <si>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</si>
  <si>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</si>
  <si>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</si>
  <si>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</si>
  <si>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</si>
  <si>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</si>
  <si>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</si>
  <si>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</si>
  <si>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</si>
  <si>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</si>
  <si>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</si>
  <si>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</si>
  <si>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</si>
  <si>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</si>
  <si>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</si>
  <si>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</si>
  <si>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</si>
  <si>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</si>
  <si>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</si>
  <si>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</si>
  <si>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</si>
  <si>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</si>
  <si>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</si>
  <si>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</si>
  <si>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</si>
  <si>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</si>
  <si>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</si>
  <si>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</si>
  <si>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</si>
  <si>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</si>
  <si>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</si>
  <si>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</si>
  <si>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</si>
  <si>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</si>
  <si>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</si>
  <si>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</si>
  <si>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</si>
  <si>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</si>
  <si>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</si>
  <si>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</si>
  <si>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</si>
  <si>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</si>
  <si>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</si>
  <si>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</si>
  <si>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</si>
  <si>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</si>
  <si>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</si>
  <si>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</si>
  <si>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</si>
  <si>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</si>
  <si>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</si>
  <si>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</si>
  <si>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</si>
  <si>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</si>
  <si>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26470868</t>
  </si>
  <si>
    <t>ОАО "ЖКУ"</t>
  </si>
  <si>
    <t>2334021236</t>
  </si>
  <si>
    <t>28447273</t>
  </si>
  <si>
    <t>ОАО "МЖК "Краснодарский"</t>
  </si>
  <si>
    <t>2310043294</t>
  </si>
  <si>
    <t>17-07-2002 00:00:00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</si>
  <si>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</si>
  <si>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</si>
  <si>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</si>
  <si>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</si>
  <si>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</si>
  <si>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</si>
  <si>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</si>
  <si>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235301001</t>
  </si>
  <si>
    <t>04-11-1992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</si>
  <si>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</si>
  <si>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</si>
  <si>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</si>
  <si>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</si>
  <si>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</si>
  <si>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</si>
  <si>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</si>
  <si>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</si>
  <si>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</si>
  <si>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</si>
  <si>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</si>
  <si>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</si>
  <si>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</si>
  <si>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</si>
  <si>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</si>
  <si>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</si>
  <si>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</si>
  <si>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</si>
  <si>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</si>
  <si>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</si>
  <si>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</si>
  <si>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</si>
  <si>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</si>
  <si>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</si>
  <si>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</si>
  <si>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31641947</t>
  </si>
  <si>
    <t>ООО "ВОДОКАНАЛ СЕРВИС"</t>
  </si>
  <si>
    <t>2311335846</t>
  </si>
  <si>
    <t>01-12-2022 00:00:00</t>
  </si>
  <si>
    <t>31641966</t>
  </si>
  <si>
    <t>ООО "ВОДОКАНАЛ ЮГ"</t>
  </si>
  <si>
    <t>2311303033</t>
  </si>
  <si>
    <t>31080021</t>
  </si>
  <si>
    <t>ООО "ВСВ -Водоканал"</t>
  </si>
  <si>
    <t>2311158509</t>
  </si>
  <si>
    <t>10-04-2018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</si>
  <si>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</si>
  <si>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</si>
  <si>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</si>
  <si>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</si>
  <si>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</si>
  <si>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</si>
  <si>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</si>
  <si>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</si>
  <si>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</si>
  <si>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</si>
  <si>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</si>
  <si>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</si>
  <si>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</si>
  <si>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</si>
  <si>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</si>
  <si>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</si>
  <si>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</si>
  <si>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</si>
  <si>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</si>
  <si>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</si>
  <si>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</si>
  <si>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</si>
  <si>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</si>
  <si>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</si>
  <si>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</si>
  <si>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</si>
  <si>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</si>
  <si>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</si>
  <si>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</si>
  <si>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</si>
  <si>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</si>
  <si>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</si>
  <si>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</si>
  <si>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</si>
  <si>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</si>
  <si>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</si>
  <si>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</si>
  <si>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</si>
  <si>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</si>
  <si>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</si>
  <si>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</si>
  <si>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</si>
  <si>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</si>
  <si>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</si>
  <si>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</si>
  <si>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</si>
  <si>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</si>
  <si>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</si>
  <si>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</si>
  <si>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</si>
  <si>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</si>
  <si>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</si>
  <si>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</si>
  <si>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</si>
  <si>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</si>
  <si>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</si>
  <si>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30-01-2002 00:00:00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</si>
  <si>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</si>
  <si>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</si>
  <si>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</si>
  <si>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</si>
  <si>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</si>
  <si>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</si>
  <si>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</si>
  <si>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</si>
  <si>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</si>
  <si>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</si>
  <si>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</si>
  <si>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</si>
  <si>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</si>
  <si>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</si>
  <si>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</si>
  <si>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</si>
  <si>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</si>
  <si>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</si>
  <si>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</si>
  <si>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</si>
  <si>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</si>
  <si>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</si>
  <si>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</si>
  <si>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</si>
  <si>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</si>
  <si>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</si>
  <si>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</si>
  <si>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</si>
  <si>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</si>
  <si>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</si>
  <si>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27755953</t>
  </si>
  <si>
    <t>ООО "ИВ-консалтинг"</t>
  </si>
  <si>
    <t>2340019323</t>
  </si>
  <si>
    <t>234001001</t>
  </si>
  <si>
    <t>31475207</t>
  </si>
  <si>
    <t>ООО "КВС"</t>
  </si>
  <si>
    <t>2308268773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</si>
  <si>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</si>
  <si>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</si>
  <si>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</si>
  <si>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</si>
  <si>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</si>
  <si>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</si>
  <si>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</si>
  <si>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</si>
  <si>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</si>
  <si>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</si>
  <si>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</si>
  <si>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</si>
  <si>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</si>
  <si>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</si>
  <si>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</si>
  <si>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</si>
  <si>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</si>
  <si>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</si>
  <si>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</si>
  <si>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</si>
  <si>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</si>
  <si>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</si>
  <si>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</si>
  <si>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</si>
  <si>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</si>
  <si>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</si>
  <si>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</si>
  <si>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</si>
  <si>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</si>
  <si>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</si>
  <si>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</si>
  <si>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</si>
  <si>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</si>
  <si>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</si>
  <si>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</si>
  <si>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</si>
  <si>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</si>
  <si>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</si>
  <si>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</si>
  <si>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</si>
  <si>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</si>
  <si>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</si>
  <si>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28858932</t>
  </si>
  <si>
    <t>ООО "Кубаньводоканал"</t>
  </si>
  <si>
    <t>2312210286</t>
  </si>
  <si>
    <t>13-01-2014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</si>
  <si>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</si>
  <si>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</si>
  <si>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</si>
  <si>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</si>
  <si>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</si>
  <si>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</si>
  <si>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</si>
  <si>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</si>
  <si>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</si>
  <si>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</si>
  <si>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</si>
  <si>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</si>
  <si>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</si>
  <si>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</si>
  <si>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</si>
  <si>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</si>
  <si>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</si>
  <si>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</si>
  <si>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</si>
  <si>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</si>
  <si>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</si>
  <si>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</si>
  <si>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</si>
  <si>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</si>
  <si>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</si>
  <si>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</si>
  <si>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</si>
  <si>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31519925</t>
  </si>
  <si>
    <t>ООО "Новоросметалл"</t>
  </si>
  <si>
    <t>2315057727</t>
  </si>
  <si>
    <t>15-07-2021 00:00:00</t>
  </si>
  <si>
    <t>31562428</t>
  </si>
  <si>
    <t>ООО "Новый путь"</t>
  </si>
  <si>
    <t>2363001989</t>
  </si>
  <si>
    <t>236301001</t>
  </si>
  <si>
    <t>16-02-2022 00:00:00</t>
  </si>
  <si>
    <t>30371642</t>
  </si>
  <si>
    <t>ООО "ОВК"</t>
  </si>
  <si>
    <t>2311183939</t>
  </si>
  <si>
    <t>10-12-2014 00:00:00</t>
  </si>
  <si>
    <t>28868075</t>
  </si>
  <si>
    <t>ООО "ОЧИСТНЫЕ СООРУЖЕНИЯ"</t>
  </si>
  <si>
    <t>2342019696</t>
  </si>
  <si>
    <t>15-11-2013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</si>
  <si>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</si>
  <si>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</si>
  <si>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</si>
  <si>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</si>
  <si>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</si>
  <si>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</si>
  <si>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</si>
  <si>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234501001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</si>
  <si>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</si>
  <si>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</si>
  <si>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</si>
  <si>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</si>
  <si>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</si>
  <si>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</si>
  <si>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</si>
  <si>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</si>
  <si>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</si>
  <si>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</si>
  <si>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</si>
  <si>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</si>
  <si>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</si>
  <si>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</si>
  <si>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</si>
  <si>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</si>
  <si>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</si>
  <si>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</si>
  <si>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</si>
  <si>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27544516</t>
  </si>
  <si>
    <t>ООО "СЗ "Стройэлектросевкавмонтаж"</t>
  </si>
  <si>
    <t>2310056286</t>
  </si>
  <si>
    <t>05-02-2003 00:00:00</t>
  </si>
  <si>
    <t>31618382</t>
  </si>
  <si>
    <t>ООО "СИТ"</t>
  </si>
  <si>
    <t>2309157473</t>
  </si>
  <si>
    <t>230901100</t>
  </si>
  <si>
    <t>21-09-2022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</si>
  <si>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</si>
  <si>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</si>
  <si>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</si>
  <si>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</si>
  <si>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</si>
  <si>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</si>
  <si>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</si>
  <si>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</si>
  <si>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</si>
  <si>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</si>
  <si>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</si>
  <si>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</si>
  <si>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</si>
  <si>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</si>
  <si>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</si>
  <si>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</si>
  <si>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</si>
  <si>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</si>
  <si>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</si>
  <si>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</si>
  <si>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</si>
  <si>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</si>
  <si>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</si>
  <si>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</si>
  <si>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</si>
  <si>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</si>
  <si>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01-08-2018 00:00:00</t>
  </si>
  <si>
    <t>26471358</t>
  </si>
  <si>
    <t>ООО "Спокойненское водопроводное хозяйство"</t>
  </si>
  <si>
    <t>2345010613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</si>
  <si>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</si>
  <si>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</si>
  <si>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</si>
  <si>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</si>
  <si>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</si>
  <si>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</si>
  <si>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</si>
  <si>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</si>
  <si>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</si>
  <si>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</si>
  <si>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</si>
  <si>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</si>
  <si>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</si>
  <si>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</si>
  <si>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</si>
  <si>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</si>
  <si>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</si>
  <si>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</si>
  <si>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</si>
  <si>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</si>
  <si>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</si>
  <si>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</si>
  <si>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</si>
  <si>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</si>
  <si>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</si>
  <si>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</si>
  <si>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</si>
  <si>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</si>
  <si>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</si>
  <si>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</si>
  <si>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</si>
  <si>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</si>
  <si>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</si>
  <si>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</si>
  <si>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</si>
  <si>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</si>
  <si>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</si>
  <si>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</si>
  <si>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</si>
  <si>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</si>
  <si>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</si>
  <si>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</si>
  <si>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</si>
  <si>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</si>
  <si>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</si>
  <si>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</si>
  <si>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</si>
  <si>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</si>
  <si>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</si>
  <si>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</si>
  <si>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</si>
  <si>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</si>
  <si>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</si>
  <si>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</si>
  <si>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</si>
  <si>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</si>
  <si>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</si>
  <si>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</si>
  <si>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</si>
  <si>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</si>
  <si>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</si>
  <si>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</si>
  <si>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</si>
  <si>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</si>
  <si>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</si>
  <si>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</si>
  <si>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</si>
  <si>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</si>
  <si>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</si>
  <si>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</si>
  <si>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</si>
  <si>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</si>
  <si>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</si>
  <si>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</si>
  <si>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</si>
  <si>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</si>
  <si>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</si>
  <si>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</si>
  <si>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</si>
  <si>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</si>
  <si>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</si>
  <si>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</si>
  <si>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</si>
  <si>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</si>
  <si>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</si>
  <si>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</si>
  <si>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</si>
  <si>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</si>
  <si>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31416125</t>
  </si>
  <si>
    <t>ООО МЭЗ "Ресурс"</t>
  </si>
  <si>
    <t>2631805988</t>
  </si>
  <si>
    <t>263101001</t>
  </si>
  <si>
    <t>01-01-2020 00:00:00</t>
  </si>
  <si>
    <t>31596715</t>
  </si>
  <si>
    <t>ООО РСО "РЕСУРС-ЮГ"</t>
  </si>
  <si>
    <t>2311295544</t>
  </si>
  <si>
    <t>04-10-2019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</si>
  <si>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</si>
  <si>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</si>
  <si>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</si>
  <si>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</si>
  <si>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</si>
  <si>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</si>
  <si>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</si>
  <si>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</si>
  <si>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</si>
  <si>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</si>
  <si>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</si>
  <si>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</si>
  <si>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</si>
  <si>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</si>
  <si>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</si>
  <si>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</si>
  <si>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</si>
  <si>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</si>
  <si>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</si>
  <si>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</si>
  <si>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</si>
  <si>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</si>
  <si>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</si>
  <si>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</si>
  <si>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</si>
  <si>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</si>
  <si>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</si>
  <si>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</si>
  <si>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</si>
  <si>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</si>
  <si>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</si>
  <si>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</si>
  <si>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</si>
  <si>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</si>
  <si>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</si>
  <si>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</si>
  <si>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</si>
  <si>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</si>
  <si>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</si>
  <si>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</si>
  <si>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</si>
  <si>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</si>
  <si>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</si>
  <si>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</si>
  <si>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</si>
  <si>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</si>
  <si>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</si>
  <si>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</si>
  <si>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</si>
  <si>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</si>
  <si>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</si>
  <si>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</si>
  <si>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</si>
  <si>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</si>
  <si>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</si>
  <si>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12-10-2002 00:00:00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</si>
  <si>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</si>
  <si>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</si>
  <si>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</si>
  <si>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</si>
  <si>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</si>
  <si>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</si>
  <si>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</si>
  <si>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</si>
  <si>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</si>
  <si>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</si>
  <si>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</si>
  <si>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</si>
  <si>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</si>
  <si>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</si>
  <si>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</si>
  <si>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</si>
  <si>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</si>
  <si>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</si>
  <si>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</si>
  <si>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</si>
  <si>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</si>
  <si>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</si>
  <si>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26355052</t>
  </si>
  <si>
    <t>ФГУП "ЖКК"</t>
  </si>
  <si>
    <t>2311215718</t>
  </si>
  <si>
    <t>20-06-2016 00:00:00</t>
  </si>
  <si>
    <t>28078270</t>
  </si>
  <si>
    <t>ФГУП детский дерматологический санаторий им. Н.А. Семашко</t>
  </si>
  <si>
    <t>2318020997</t>
  </si>
  <si>
    <t>15-01-2013 00:00:00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</si>
  <si>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</si>
  <si>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</si>
  <si>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</si>
  <si>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</si>
  <si>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</si>
  <si>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</si>
  <si>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</si>
  <si>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</si>
  <si>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</si>
  <si>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31-10-2002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</si>
  <si>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</si>
  <si>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</si>
  <si>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</si>
  <si>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</si>
  <si>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</si>
  <si>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</si>
  <si>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</si>
  <si>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</si>
  <si>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</si>
  <si>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</si>
  <si>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</si>
  <si>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</si>
  <si>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</si>
  <si>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</si>
  <si>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</si>
  <si>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</si>
  <si>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</si>
  <si>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</si>
  <si>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</si>
  <si>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</si>
  <si>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VS</t>
  </si>
  <si>
    <t>01.01.2024</t>
  </si>
  <si>
    <t>26.10.2022</t>
  </si>
  <si>
    <t>7751</t>
  </si>
  <si>
    <t>28.04.2023</t>
  </si>
  <si>
    <t>350062, г. Краснодар, ул. Каляева, 196</t>
  </si>
  <si>
    <t>Лазарев Александр Александрович</t>
  </si>
  <si>
    <t>Хамраева Анзурат Салимовна</t>
  </si>
  <si>
    <t>Ведущий экономист по тарифам и отчетности</t>
  </si>
  <si>
    <t>8 (861) 226-91-82</t>
  </si>
  <si>
    <t>a.khamraeva.kwc@mail.ru</t>
  </si>
  <si>
    <t>О</t>
  </si>
  <si>
    <t>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
Крымский муниципальный район, Троицкое (03625422);
Крымский муниципальный район, Южное (03625431);</t>
  </si>
  <si>
    <t>www.zakupki.gov.ru</t>
  </si>
  <si>
    <t>https://portal.eias.ru/Portal/DownloadPage.aspx?type=12&amp;guid=32a57419-5a43-48e0-a26b-eeee9740f357</t>
  </si>
  <si>
    <t>01.01.2025</t>
  </si>
  <si>
    <t>31.12.2024</t>
  </si>
  <si>
    <t>Корректировка тарифов, установленных на 2023-2025 гг. Приказом Департамента государственного регулирования тарифов Краснодарского края №366/2022-ВК от 17.11.2022</t>
  </si>
  <si>
    <t>05.05.2023 15:15:14</t>
  </si>
  <si>
    <t>57-3175/23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</si>
</sst>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2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80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7" borderId="0" applyNumberFormat="0" applyBorder="0" applyAlignment="0" applyProtection="0"/>
    <xf numFmtId="0" fontId="21" fillId="5" borderId="0" applyNumberFormat="0" applyBorder="0" applyAlignment="0" applyProtection="0"/>
    <xf numFmtId="0" fontId="105" fillId="50" borderId="0" applyNumberFormat="0" applyBorder="0" applyAlignment="0" applyProtection="0"/>
    <xf numFmtId="0" fontId="105" fillId="48" borderId="0" applyNumberFormat="0" applyBorder="0" applyAlignment="0" applyProtection="0"/>
    <xf numFmtId="0" fontId="105" fillId="46" borderId="0" applyNumberFormat="0" applyBorder="0" applyAlignment="0" applyProtection="0"/>
    <xf numFmtId="0" fontId="105" fillId="3" borderId="0" applyNumberFormat="0" applyBorder="0" applyAlignment="0" applyProtection="0"/>
    <xf numFmtId="0" fontId="105" fillId="50" borderId="0" applyNumberFormat="0" applyBorder="0" applyAlignment="0" applyProtection="0"/>
    <xf numFmtId="0" fontId="105" fillId="5" borderId="0" applyNumberFormat="0" applyBorder="0" applyAlignment="0" applyProtection="0"/>
    <xf numFmtId="0" fontId="106" fillId="51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7" fillId="7" borderId="54" applyNumberFormat="0">
      <alignment horizontal="center" vertical="center"/>
    </xf>
    <xf numFmtId="0" fontId="107" fillId="7" borderId="54" applyNumberFormat="0">
      <alignment horizontal="center" vertical="center"/>
    </xf>
    <xf numFmtId="0" fontId="105" fillId="50" borderId="0" applyNumberFormat="0" applyBorder="0" applyAlignment="0" applyProtection="0"/>
    <xf numFmtId="0" fontId="105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5" fillId="50" borderId="0" applyNumberFormat="0" applyBorder="0" applyAlignment="0" applyProtection="0"/>
    <xf numFmtId="0" fontId="105" fillId="55" borderId="0" applyNumberFormat="0" applyBorder="0" applyAlignment="0" applyProtection="0"/>
    <xf numFmtId="0" fontId="108" fillId="45" borderId="55" applyNumberFormat="0" applyAlignment="0" applyProtection="0"/>
    <xf numFmtId="0" fontId="109" fillId="45" borderId="1" applyNumberForma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49" fontId="111" fillId="0" borderId="0" applyNumberFormat="0" applyFill="0" applyBorder="0" applyAlignment="0" applyProtection="0">
      <alignment vertical="top"/>
    </xf>
    <xf numFmtId="0" fontId="112" fillId="0" borderId="56" applyNumberFormat="0" applyFill="0" applyAlignment="0" applyProtection="0"/>
    <xf numFmtId="0" fontId="113" fillId="0" borderId="57" applyNumberFormat="0" applyFill="0" applyAlignment="0" applyProtection="0"/>
    <xf numFmtId="0" fontId="114" fillId="0" borderId="58" applyNumberFormat="0" applyFill="0" applyAlignment="0" applyProtection="0"/>
    <xf numFmtId="0" fontId="114" fillId="0" borderId="0" applyNumberFormat="0" applyFill="0" applyBorder="0" applyAlignment="0" applyProtection="0"/>
    <xf numFmtId="0" fontId="46" fillId="0" borderId="59" applyNumberFormat="0" applyFill="0" applyAlignment="0" applyProtection="0"/>
    <xf numFmtId="0" fontId="115" fillId="56" borderId="60" applyNumberFormat="0" applyAlignment="0" applyProtection="0"/>
    <xf numFmtId="0" fontId="116" fillId="0" borderId="0" applyNumberFormat="0" applyFill="0" applyBorder="0" applyAlignment="0" applyProtection="0"/>
    <xf numFmtId="0" fontId="117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8" fillId="0" borderId="0"/>
    <xf numFmtId="0" fontId="119" fillId="57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0" fillId="58" borderId="0" applyNumberFormat="0" applyBorder="0" applyAlignment="0" applyProtection="0"/>
    <xf numFmtId="0" fontId="121" fillId="0" borderId="0" applyNumberFormat="0" applyFill="0" applyBorder="0" applyAlignment="0" applyProtection="0"/>
    <xf numFmtId="0" fontId="1" fillId="59" borderId="5" applyNumberFormat="0" applyFont="0" applyAlignment="0" applyProtection="0"/>
    <xf numFmtId="0" fontId="122" fillId="0" borderId="61" applyNumberFormat="0" applyFill="0" applyAlignment="0" applyProtection="0"/>
    <xf numFmtId="0" fontId="2" fillId="0" borderId="0"/>
    <xf numFmtId="0" fontId="123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2" applyBorder="0">
      <alignment horizontal="right"/>
    </xf>
    <xf numFmtId="4" fontId="5" fillId="8" borderId="4" applyFont="0" applyBorder="0">
      <alignment horizontal="right"/>
    </xf>
    <xf numFmtId="0" fontId="124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766">
    <xf numFmtId="49" fontId="0" fillId="0" borderId="0" xfId="0">
      <alignment vertical="top"/>
    </xf>
    <xf numFmtId="49" fontId="5" fillId="0" borderId="0" xfId="0" applyFont="1">
      <alignment vertical="top"/>
    </xf>
    <xf numFmtId="49" fontId="5" fillId="8" borderId="4" xfId="0" applyFont="1" applyFill="1" applyBorder="1" applyAlignment="1">
      <alignment horizontal="center"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51" applyAlignment="1">
      <alignment vertical="center" wrapText="1"/>
    </xf>
    <xf numFmtId="49" fontId="10" fillId="0" borderId="0" xfId="51" applyFont="1" applyAlignment="1">
      <alignment vertical="center"/>
    </xf>
    <xf numFmtId="0" fontId="10" fillId="0" borderId="0" xfId="50" applyFont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0" fontId="5" fillId="0" borderId="0" xfId="50" applyFont="1" applyAlignment="1">
      <alignment horizontal="left" vertical="center" wrapText="1"/>
    </xf>
    <xf numFmtId="0" fontId="5" fillId="0" borderId="0" xfId="50" applyFont="1"/>
    <xf numFmtId="0" fontId="5" fillId="7" borderId="0" xfId="50" applyFont="1" applyFill="1"/>
    <xf numFmtId="0" fontId="24" fillId="0" borderId="0" xfId="50" applyFont="1"/>
    <xf numFmtId="49" fontId="5" fillId="0" borderId="0" xfId="46">
      <alignment vertical="top"/>
    </xf>
    <xf numFmtId="0" fontId="10" fillId="0" borderId="0" xfId="53" applyFont="1" applyAlignment="1">
      <alignment vertical="center" wrapText="1"/>
    </xf>
    <xf numFmtId="0" fontId="22" fillId="0" borderId="0" xfId="53" applyFont="1" applyAlignment="1">
      <alignment vertical="center" wrapText="1"/>
    </xf>
    <xf numFmtId="0" fontId="5" fillId="7" borderId="0" xfId="53" applyFill="1" applyAlignment="1">
      <alignment vertical="center" wrapText="1"/>
    </xf>
    <xf numFmtId="0" fontId="5" fillId="0" borderId="0" xfId="53" applyAlignment="1">
      <alignment horizontal="center" vertical="center" wrapText="1"/>
    </xf>
    <xf numFmtId="0" fontId="5" fillId="0" borderId="0" xfId="53" applyAlignment="1">
      <alignment vertical="center" wrapText="1"/>
    </xf>
    <xf numFmtId="0" fontId="25" fillId="7" borderId="0" xfId="53" applyFont="1" applyFill="1" applyAlignment="1">
      <alignment vertical="center" wrapText="1"/>
    </xf>
    <xf numFmtId="0" fontId="5" fillId="7" borderId="0" xfId="53" applyFill="1" applyAlignment="1">
      <alignment horizontal="right" vertical="center" wrapText="1" indent="1"/>
    </xf>
    <xf numFmtId="0" fontId="10" fillId="7" borderId="0" xfId="53" applyFont="1" applyFill="1" applyAlignment="1">
      <alignment horizontal="center" vertical="center" wrapText="1"/>
    </xf>
    <xf numFmtId="0" fontId="5" fillId="7" borderId="0" xfId="53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  <xf numFmtId="0" fontId="26" fillId="7" borderId="0" xfId="53" applyFont="1" applyFill="1" applyAlignment="1">
      <alignment horizontal="center" vertical="center" wrapText="1"/>
    </xf>
    <xf numFmtId="0" fontId="5" fillId="0" borderId="0" xfId="53" applyAlignment="1">
      <alignment vertical="center"/>
    </xf>
    <xf numFmtId="49" fontId="5" fillId="7" borderId="0" xfId="53" applyNumberFormat="1" applyFill="1" applyAlignment="1">
      <alignment horizontal="right" vertical="center" wrapText="1" indent="1"/>
    </xf>
    <xf numFmtId="49" fontId="25" fillId="7" borderId="0" xfId="53" applyNumberFormat="1" applyFont="1" applyFill="1" applyAlignment="1">
      <alignment horizontal="center" vertical="center" wrapText="1"/>
    </xf>
    <xf numFmtId="49" fontId="5" fillId="9" borderId="5" xfId="53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5" fillId="0" borderId="0" xfId="55" applyFont="1" applyAlignment="1">
      <alignment vertical="center" wrapText="1"/>
    </xf>
    <xf numFmtId="0" fontId="5" fillId="7" borderId="0" xfId="55" applyFont="1" applyFill="1" applyAlignment="1">
      <alignment vertical="center" wrapText="1"/>
    </xf>
    <xf numFmtId="0" fontId="5" fillId="7" borderId="0" xfId="55" applyFont="1" applyFill="1" applyAlignment="1">
      <alignment horizontal="right" vertical="center" wrapText="1"/>
    </xf>
    <xf numFmtId="0" fontId="21" fillId="0" borderId="0" xfId="49"/>
    <xf numFmtId="0" fontId="22" fillId="0" borderId="0" xfId="53" applyFont="1" applyAlignment="1">
      <alignment horizontal="center" vertical="top" wrapText="1"/>
    </xf>
    <xf numFmtId="0" fontId="0" fillId="7" borderId="0" xfId="53" applyFont="1" applyFill="1" applyAlignment="1">
      <alignment horizontal="center" vertical="center" wrapText="1"/>
    </xf>
    <xf numFmtId="49" fontId="0" fillId="7" borderId="0" xfId="53" applyNumberFormat="1" applyFont="1" applyFill="1" applyAlignment="1">
      <alignment horizontal="right" vertical="center" wrapText="1" indent="1"/>
    </xf>
    <xf numFmtId="49" fontId="29" fillId="7" borderId="0" xfId="33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Border="1" applyAlignment="1">
      <alignment vertical="center" wrapText="1"/>
    </xf>
    <xf numFmtId="0" fontId="0" fillId="0" borderId="5" xfId="52" applyFont="1" applyBorder="1" applyAlignment="1">
      <alignment vertical="center" wrapText="1"/>
    </xf>
    <xf numFmtId="0" fontId="33" fillId="7" borderId="0" xfId="55" applyFont="1" applyFill="1" applyAlignment="1">
      <alignment horizontal="center" vertical="center" wrapText="1"/>
    </xf>
    <xf numFmtId="0" fontId="33" fillId="7" borderId="0" xfId="50" applyFont="1" applyFill="1" applyAlignment="1">
      <alignment horizontal="center"/>
    </xf>
    <xf numFmtId="0" fontId="33" fillId="0" borderId="0" xfId="50" applyFont="1" applyAlignment="1">
      <alignment horizontal="center" vertical="center"/>
    </xf>
    <xf numFmtId="0" fontId="33" fillId="7" borderId="0" xfId="50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Font="1" applyFill="1" applyAlignment="1">
      <alignment horizontal="right" vertical="center" wrapText="1" indent="1"/>
    </xf>
    <xf numFmtId="0" fontId="0" fillId="0" borderId="6" xfId="36" applyFont="1" applyBorder="1" applyAlignment="1">
      <alignment horizontal="justify" vertical="top" wrapText="1"/>
    </xf>
    <xf numFmtId="0" fontId="1" fillId="0" borderId="0" xfId="39"/>
    <xf numFmtId="0" fontId="45" fillId="0" borderId="0" xfId="53" applyFont="1" applyAlignment="1">
      <alignment horizontal="center" vertical="center" wrapText="1"/>
    </xf>
    <xf numFmtId="49" fontId="23" fillId="7" borderId="7" xfId="43" applyFont="1" applyFill="1" applyBorder="1" applyAlignment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>
      <alignment wrapText="1"/>
    </xf>
    <xf numFmtId="0" fontId="17" fillId="0" borderId="0" xfId="22" applyFill="1" applyBorder="1" applyAlignment="1">
      <alignment horizontal="left" vertical="top" wrapText="1"/>
    </xf>
    <xf numFmtId="49" fontId="13" fillId="0" borderId="0" xfId="43" applyFont="1" applyFill="1" applyBorder="1" applyAlignment="1">
      <alignment vertical="top" wrapText="1"/>
    </xf>
    <xf numFmtId="0" fontId="17" fillId="0" borderId="0" xfId="22" applyFill="1" applyBorder="1" applyAlignment="1">
      <alignment horizontal="right" vertical="top" wrapText="1"/>
    </xf>
    <xf numFmtId="49" fontId="34" fillId="8" borderId="6" xfId="40" applyNumberFormat="1" applyFont="1" applyFill="1" applyBorder="1" applyAlignment="1">
      <alignment horizontal="center" vertical="center" wrapText="1"/>
    </xf>
    <xf numFmtId="49" fontId="34" fillId="2" borderId="6" xfId="40" applyNumberFormat="1" applyFont="1" applyFill="1" applyBorder="1" applyAlignment="1">
      <alignment horizontal="center" vertical="center" wrapText="1"/>
    </xf>
    <xf numFmtId="49" fontId="23" fillId="7" borderId="10" xfId="43" applyFont="1" applyFill="1" applyBorder="1" applyAlignment="1">
      <alignment horizontal="center" vertical="center" wrapText="1"/>
    </xf>
    <xf numFmtId="49" fontId="34" fillId="11" borderId="6" xfId="40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55" applyFont="1" applyFill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Alignment="1">
      <alignment vertical="center" wrapText="1"/>
    </xf>
    <xf numFmtId="0" fontId="32" fillId="0" borderId="0" xfId="55" applyFont="1" applyAlignment="1">
      <alignment vertical="center" wrapText="1"/>
    </xf>
    <xf numFmtId="0" fontId="45" fillId="0" borderId="0" xfId="55" applyFont="1" applyAlignment="1">
      <alignment vertical="center" wrapText="1"/>
    </xf>
    <xf numFmtId="0" fontId="0" fillId="0" borderId="0" xfId="55" applyFont="1" applyAlignment="1">
      <alignment vertical="center" wrapText="1"/>
    </xf>
    <xf numFmtId="0" fontId="45" fillId="0" borderId="0" xfId="53" applyFont="1" applyAlignment="1">
      <alignment horizontal="left" vertical="center" wrapText="1"/>
    </xf>
    <xf numFmtId="49" fontId="45" fillId="0" borderId="0" xfId="53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Alignment="1">
      <alignment vertical="center" wrapText="1"/>
    </xf>
    <xf numFmtId="0" fontId="45" fillId="0" borderId="0" xfId="55" applyFont="1" applyAlignment="1">
      <alignment horizontal="center" vertical="center" wrapText="1"/>
    </xf>
    <xf numFmtId="0" fontId="7" fillId="10" borderId="12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>
      <alignment horizontal="center" vertical="center" wrapText="1"/>
    </xf>
    <xf numFmtId="0" fontId="0" fillId="12" borderId="5" xfId="45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5" fillId="7" borderId="5" xfId="55" applyNumberFormat="1" applyFont="1" applyFill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3" applyFont="1" applyBorder="1">
      <alignment horizontal="center" vertical="center" wrapText="1"/>
    </xf>
    <xf numFmtId="0" fontId="5" fillId="13" borderId="13" xfId="55" applyFont="1" applyFill="1" applyBorder="1" applyAlignment="1">
      <alignment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vertical="center" wrapText="1"/>
    </xf>
    <xf numFmtId="0" fontId="41" fillId="0" borderId="0" xfId="55" applyFont="1" applyAlignment="1">
      <alignment vertical="center" wrapText="1"/>
    </xf>
    <xf numFmtId="49" fontId="5" fillId="0" borderId="0" xfId="41">
      <alignment vertical="top"/>
    </xf>
    <xf numFmtId="49" fontId="10" fillId="0" borderId="0" xfId="41" applyFont="1" applyBorder="1">
      <alignment vertical="top"/>
    </xf>
    <xf numFmtId="49" fontId="5" fillId="0" borderId="0" xfId="41" applyBorder="1">
      <alignment vertical="top"/>
    </xf>
    <xf numFmtId="49" fontId="33" fillId="0" borderId="0" xfId="41" applyFont="1" applyBorder="1" applyAlignment="1">
      <alignment horizontal="center" vertical="center"/>
    </xf>
    <xf numFmtId="0" fontId="5" fillId="7" borderId="0" xfId="41" applyNumberFormat="1" applyFill="1" applyBorder="1" applyAlignment="1"/>
    <xf numFmtId="0" fontId="42" fillId="7" borderId="0" xfId="41" applyNumberFormat="1" applyFont="1" applyFill="1" applyBorder="1" applyAlignment="1">
      <alignment horizontal="center" vertical="center" wrapText="1"/>
    </xf>
    <xf numFmtId="0" fontId="10" fillId="7" borderId="0" xfId="41" applyNumberFormat="1" applyFont="1" applyFill="1" applyBorder="1" applyAlignment="1"/>
    <xf numFmtId="49" fontId="33" fillId="0" borderId="0" xfId="41" applyFont="1" applyAlignment="1">
      <alignment horizontal="center" vertical="center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5" xfId="48" applyBorder="1" applyAlignment="1">
      <alignment horizontal="center" vertical="center" wrapText="1"/>
    </xf>
    <xf numFmtId="49" fontId="43" fillId="13" borderId="15" xfId="41" applyFont="1" applyFill="1" applyBorder="1" applyAlignment="1">
      <alignment horizontal="center" vertical="top"/>
    </xf>
    <xf numFmtId="49" fontId="40" fillId="13" borderId="15" xfId="41" applyFont="1" applyFill="1" applyBorder="1" applyAlignment="1">
      <alignment horizontal="left" vertical="center"/>
    </xf>
    <xf numFmtId="49" fontId="5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Border="1" applyAlignment="1">
      <alignment vertical="center" wrapText="1"/>
    </xf>
    <xf numFmtId="0" fontId="37" fillId="0" borderId="13" xfId="52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Font="1" applyBorder="1">
      <alignment vertical="top"/>
    </xf>
    <xf numFmtId="0" fontId="37" fillId="0" borderId="0" xfId="52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54" applyFont="1" applyBorder="1" applyAlignment="1">
      <alignment horizontal="left" vertical="center"/>
    </xf>
    <xf numFmtId="0" fontId="7" fillId="10" borderId="0" xfId="55" applyFont="1" applyFill="1" applyAlignment="1">
      <alignment horizontal="center" vertical="center" wrapText="1"/>
    </xf>
    <xf numFmtId="0" fontId="37" fillId="0" borderId="14" xfId="52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5" fillId="13" borderId="17" xfId="54" applyNumberFormat="1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>
      <alignment horizontal="left" vertical="center" wrapText="1" indent="2"/>
    </xf>
    <xf numFmtId="0" fontId="5" fillId="7" borderId="5" xfId="55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47" applyFont="1" applyAlignment="1">
      <alignment horizontal="center" vertical="center" wrapText="1"/>
    </xf>
    <xf numFmtId="0" fontId="5" fillId="0" borderId="0" xfId="47" applyFont="1" applyAlignment="1">
      <alignment vertical="center" wrapText="1"/>
    </xf>
    <xf numFmtId="49" fontId="5" fillId="0" borderId="0" xfId="54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Font="1" applyFill="1" applyBorder="1" applyAlignment="1">
      <alignment horizontal="left" vertical="center" wrapText="1" indent="3"/>
    </xf>
    <xf numFmtId="49" fontId="5" fillId="7" borderId="5" xfId="55" applyNumberFormat="1" applyFont="1" applyFill="1" applyBorder="1" applyAlignment="1">
      <alignment horizontal="left" vertical="center" wrapText="1"/>
    </xf>
    <xf numFmtId="49" fontId="5" fillId="13" borderId="5" xfId="55" applyNumberFormat="1" applyFont="1" applyFill="1" applyBorder="1" applyAlignment="1">
      <alignment horizontal="left" vertical="center" wrapText="1"/>
    </xf>
    <xf numFmtId="0" fontId="5" fillId="7" borderId="5" xfId="55" applyFont="1" applyFill="1" applyBorder="1" applyAlignment="1">
      <alignment horizontal="left" vertical="center" wrapText="1" indent="4"/>
    </xf>
    <xf numFmtId="0" fontId="5" fillId="7" borderId="5" xfId="55" applyFont="1" applyFill="1" applyBorder="1" applyAlignment="1">
      <alignment horizontal="left" vertical="center" wrapText="1" indent="5"/>
    </xf>
    <xf numFmtId="0" fontId="5" fillId="9" borderId="5" xfId="55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5" fillId="0" borderId="0" xfId="55" applyFont="1" applyAlignment="1">
      <alignment horizontal="center" vertical="center" wrapText="1"/>
    </xf>
    <xf numFmtId="49" fontId="5" fillId="0" borderId="0" xfId="0" applyFont="1" applyAlignment="1">
      <alignment vertical="center"/>
    </xf>
    <xf numFmtId="0" fontId="41" fillId="7" borderId="0" xfId="55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Border="1" applyAlignment="1">
      <alignment vertical="center" wrapText="1"/>
    </xf>
    <xf numFmtId="49" fontId="5" fillId="13" borderId="14" xfId="54" applyNumberFormat="1" applyFont="1" applyFill="1" applyBorder="1" applyAlignment="1">
      <alignment horizontal="center" vertical="center" wrapText="1"/>
    </xf>
    <xf numFmtId="49" fontId="5" fillId="13" borderId="18" xfId="54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Border="1" applyAlignment="1">
      <alignment vertical="center" wrapText="1"/>
    </xf>
    <xf numFmtId="49" fontId="5" fillId="0" borderId="5" xfId="55" applyNumberFormat="1" applyFont="1" applyBorder="1" applyAlignment="1">
      <alignment vertical="center" wrapText="1"/>
    </xf>
    <xf numFmtId="0" fontId="5" fillId="0" borderId="5" xfId="55" applyFont="1" applyBorder="1" applyAlignment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>
      <alignment horizontal="center" vertical="center" wrapText="1"/>
    </xf>
    <xf numFmtId="49" fontId="5" fillId="13" borderId="13" xfId="55" applyNumberFormat="1" applyFont="1" applyFill="1" applyBorder="1" applyAlignment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>
      <alignment horizontal="left" vertical="center" wrapText="1"/>
    </xf>
    <xf numFmtId="49" fontId="37" fillId="13" borderId="15" xfId="54" applyNumberFormat="1" applyFont="1" applyFill="1" applyBorder="1" applyAlignment="1">
      <alignment horizontal="center" vertical="center" wrapText="1"/>
    </xf>
    <xf numFmtId="49" fontId="5" fillId="13" borderId="15" xfId="54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5" fillId="0" borderId="0" xfId="0" applyFont="1" applyBorder="1">
      <alignment vertical="top"/>
    </xf>
    <xf numFmtId="0" fontId="5" fillId="0" borderId="20" xfId="55" applyFont="1" applyBorder="1" applyAlignment="1">
      <alignment vertical="center" wrapText="1"/>
    </xf>
    <xf numFmtId="0" fontId="5" fillId="0" borderId="29" xfId="47" applyFont="1" applyBorder="1" applyAlignment="1">
      <alignment vertical="center" wrapText="1"/>
    </xf>
    <xf numFmtId="0" fontId="5" fillId="0" borderId="29" xfId="55" applyFont="1" applyBorder="1" applyAlignment="1">
      <alignment horizontal="left" vertical="center" wrapText="1" indent="6"/>
    </xf>
    <xf numFmtId="0" fontId="0" fillId="0" borderId="0" xfId="53" applyFont="1" applyAlignment="1">
      <alignment horizontal="center" vertical="center" wrapText="1"/>
    </xf>
    <xf numFmtId="49" fontId="5" fillId="0" borderId="0" xfId="53" applyNumberFormat="1" applyAlignment="1">
      <alignment horizontal="center" vertical="center" wrapText="1"/>
    </xf>
    <xf numFmtId="49" fontId="5" fillId="7" borderId="13" xfId="55" applyNumberFormat="1" applyFont="1" applyFill="1" applyBorder="1" applyAlignment="1">
      <alignment horizontal="left" vertical="center" wrapText="1"/>
    </xf>
    <xf numFmtId="0" fontId="5" fillId="0" borderId="30" xfId="47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5" fillId="0" borderId="0" xfId="47" applyFont="1" applyAlignment="1">
      <alignment horizontal="right" vertical="center" wrapText="1"/>
    </xf>
    <xf numFmtId="49" fontId="5" fillId="0" borderId="0" xfId="54" applyNumberFormat="1" applyFont="1" applyAlignment="1">
      <alignment vertical="center" wrapText="1"/>
    </xf>
    <xf numFmtId="49" fontId="0" fillId="0" borderId="0" xfId="55" applyNumberFormat="1" applyFont="1" applyAlignment="1">
      <alignment vertical="center" wrapText="1"/>
    </xf>
    <xf numFmtId="49" fontId="0" fillId="0" borderId="0" xfId="55" applyNumberFormat="1" applyFont="1" applyAlignment="1">
      <alignment vertical="center"/>
    </xf>
    <xf numFmtId="0" fontId="5" fillId="0" borderId="0" xfId="55" applyFont="1" applyAlignment="1">
      <alignment horizontal="right" vertical="top" wrapText="1"/>
    </xf>
    <xf numFmtId="49" fontId="0" fillId="0" borderId="0" xfId="55" applyNumberFormat="1" applyFont="1" applyAlignment="1">
      <alignment horizontal="left" vertical="top"/>
    </xf>
    <xf numFmtId="0" fontId="5" fillId="7" borderId="13" xfId="55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left" vertical="center" wrapText="1" indent="2"/>
    </xf>
    <xf numFmtId="0" fontId="10" fillId="0" borderId="0" xfId="55" applyFont="1" applyAlignment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Alignment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>
      <alignment horizontal="right" vertical="top"/>
    </xf>
    <xf numFmtId="49" fontId="8" fillId="0" borderId="0" xfId="41" applyFont="1">
      <alignment vertical="top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7" fillId="0" borderId="0" xfId="32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Border="1" applyAlignment="1">
      <alignment vertical="center" wrapText="1"/>
    </xf>
    <xf numFmtId="49" fontId="5" fillId="0" borderId="32" xfId="0" applyFont="1" applyBorder="1" applyAlignment="1">
      <alignment vertical="center" wrapText="1"/>
    </xf>
    <xf numFmtId="49" fontId="5" fillId="0" borderId="30" xfId="0" applyFont="1" applyBorder="1" applyAlignment="1">
      <alignment vertical="top" wrapText="1"/>
    </xf>
    <xf numFmtId="49" fontId="5" fillId="0" borderId="32" xfId="0" applyFont="1" applyBorder="1" applyAlignment="1">
      <alignment vertical="top" wrapText="1"/>
    </xf>
    <xf numFmtId="49" fontId="5" fillId="0" borderId="30" xfId="0" applyFont="1" applyBorder="1">
      <alignment vertical="top"/>
    </xf>
    <xf numFmtId="0" fontId="0" fillId="0" borderId="14" xfId="52" applyFont="1" applyBorder="1" applyAlignment="1">
      <alignment vertical="center" wrapText="1"/>
    </xf>
    <xf numFmtId="49" fontId="5" fillId="0" borderId="30" xfId="0" applyFont="1" applyBorder="1" applyAlignment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Alignment="1">
      <alignment horizontal="right" vertical="center" wrapText="1"/>
    </xf>
    <xf numFmtId="49" fontId="5" fillId="0" borderId="0" xfId="0" applyFont="1" applyAlignment="1">
      <alignment horizontal="right" vertical="center"/>
    </xf>
    <xf numFmtId="49" fontId="5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Alignment="1">
      <alignment vertical="center" wrapText="1"/>
    </xf>
    <xf numFmtId="0" fontId="72" fillId="0" borderId="0" xfId="55" applyFont="1" applyAlignment="1">
      <alignment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5" xfId="50" applyNumberFormat="1" applyFont="1" applyBorder="1" applyAlignment="1">
      <alignment horizontal="left" vertical="center" wrapText="1"/>
    </xf>
    <xf numFmtId="0" fontId="5" fillId="7" borderId="16" xfId="50" applyFont="1" applyFill="1" applyBorder="1" applyAlignment="1">
      <alignment horizontal="center" vertical="center"/>
    </xf>
    <xf numFmtId="49" fontId="5" fillId="13" borderId="15" xfId="55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54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Border="1" applyAlignment="1">
      <alignment horizontal="left" vertical="center" wrapText="1" indent="7"/>
    </xf>
    <xf numFmtId="0" fontId="5" fillId="0" borderId="15" xfId="55" applyFont="1" applyBorder="1" applyAlignment="1">
      <alignment vertical="center" wrapText="1"/>
    </xf>
    <xf numFmtId="0" fontId="5" fillId="0" borderId="14" xfId="55" applyFont="1" applyBorder="1" applyAlignment="1">
      <alignment vertical="center" wrapText="1"/>
    </xf>
    <xf numFmtId="0" fontId="5" fillId="0" borderId="0" xfId="55" applyFont="1" applyAlignment="1">
      <alignment horizontal="left" vertical="center" wrapText="1" indent="6"/>
    </xf>
    <xf numFmtId="0" fontId="5" fillId="0" borderId="5" xfId="55" applyFont="1" applyBorder="1" applyAlignment="1">
      <alignment horizontal="left" vertical="center" wrapText="1" indent="5"/>
    </xf>
    <xf numFmtId="0" fontId="5" fillId="0" borderId="5" xfId="55" applyFont="1" applyBorder="1" applyAlignment="1">
      <alignment horizontal="left" vertical="center" wrapText="1" indent="1"/>
    </xf>
    <xf numFmtId="0" fontId="5" fillId="0" borderId="5" xfId="55" applyFont="1" applyBorder="1" applyAlignment="1">
      <alignment horizontal="left" vertical="center" wrapText="1" indent="2"/>
    </xf>
    <xf numFmtId="0" fontId="5" fillId="0" borderId="5" xfId="55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5" fillId="7" borderId="5" xfId="55" applyFont="1" applyFill="1" applyBorder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5" fillId="0" borderId="13" xfId="55" applyFont="1" applyBorder="1" applyAlignment="1">
      <alignment vertical="center" wrapText="1"/>
    </xf>
    <xf numFmtId="0" fontId="5" fillId="0" borderId="5" xfId="54" applyFont="1" applyBorder="1" applyAlignment="1">
      <alignment vertical="center" wrapText="1"/>
    </xf>
    <xf numFmtId="49" fontId="5" fillId="0" borderId="21" xfId="54" applyNumberFormat="1" applyFont="1" applyBorder="1" applyAlignment="1">
      <alignment horizontal="center" vertical="center" wrapText="1"/>
    </xf>
    <xf numFmtId="0" fontId="5" fillId="0" borderId="0" xfId="54" applyFont="1" applyAlignment="1">
      <alignment vertical="center" wrapText="1"/>
    </xf>
    <xf numFmtId="49" fontId="5" fillId="13" borderId="5" xfId="54" applyNumberFormat="1" applyFont="1" applyFill="1" applyBorder="1" applyAlignment="1">
      <alignment horizontal="center" vertical="center" wrapText="1"/>
    </xf>
    <xf numFmtId="0" fontId="5" fillId="0" borderId="0" xfId="53" applyAlignment="1">
      <alignment horizontal="left" vertical="center" wrapText="1"/>
    </xf>
    <xf numFmtId="14" fontId="5" fillId="7" borderId="0" xfId="53" applyNumberFormat="1" applyFill="1" applyAlignment="1">
      <alignment horizontal="left" vertical="center" wrapText="1"/>
    </xf>
    <xf numFmtId="14" fontId="5" fillId="0" borderId="0" xfId="53" applyNumberFormat="1" applyAlignment="1">
      <alignment horizontal="left"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Alignment="1">
      <alignment vertical="center" wrapText="1"/>
    </xf>
    <xf numFmtId="49" fontId="5" fillId="0" borderId="5" xfId="54" applyNumberFormat="1" applyFont="1" applyBorder="1" applyAlignment="1">
      <alignment vertical="center" wrapText="1"/>
    </xf>
    <xf numFmtId="4" fontId="75" fillId="13" borderId="15" xfId="0" applyNumberFormat="1" applyFont="1" applyFill="1" applyBorder="1" applyAlignment="1">
      <alignment horizontal="right"/>
    </xf>
    <xf numFmtId="0" fontId="5" fillId="0" borderId="33" xfId="55" applyFont="1" applyBorder="1" applyAlignment="1">
      <alignment horizontal="left" vertical="center" wrapText="1" indent="7"/>
    </xf>
    <xf numFmtId="49" fontId="5" fillId="13" borderId="5" xfId="55" applyNumberFormat="1" applyFont="1" applyFill="1" applyBorder="1" applyAlignment="1">
      <alignment vertical="center" wrapText="1"/>
    </xf>
    <xf numFmtId="49" fontId="40" fillId="13" borderId="15" xfId="41" applyFont="1" applyFill="1" applyBorder="1" applyAlignment="1">
      <alignment horizontal="left" vertical="center" indent="1"/>
    </xf>
    <xf numFmtId="0" fontId="41" fillId="7" borderId="0" xfId="55" applyFont="1" applyFill="1" applyAlignment="1">
      <alignment vertical="top" wrapText="1"/>
    </xf>
    <xf numFmtId="0" fontId="5" fillId="0" borderId="0" xfId="55" applyFont="1" applyAlignment="1">
      <alignment vertical="top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Alignment="1">
      <alignment vertical="center"/>
    </xf>
    <xf numFmtId="0" fontId="7" fillId="10" borderId="0" xfId="55" applyFont="1" applyFill="1" applyAlignment="1">
      <alignment vertical="center" wrapText="1"/>
    </xf>
    <xf numFmtId="0" fontId="5" fillId="0" borderId="0" xfId="52" applyFont="1" applyAlignment="1">
      <alignment vertical="center" wrapText="1"/>
    </xf>
    <xf numFmtId="49" fontId="5" fillId="0" borderId="5" xfId="0" applyFont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Font="1" applyAlignment="1">
      <alignment vertical="center" wrapText="1"/>
    </xf>
    <xf numFmtId="0" fontId="74" fillId="0" borderId="0" xfId="47" applyFont="1" applyAlignment="1">
      <alignment horizontal="left" vertical="center" wrapText="1"/>
    </xf>
    <xf numFmtId="0" fontId="74" fillId="0" borderId="0" xfId="55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74" fillId="0" borderId="0" xfId="55" applyNumberFormat="1" applyFont="1" applyAlignment="1">
      <alignment vertical="center" wrapText="1"/>
    </xf>
    <xf numFmtId="49" fontId="74" fillId="0" borderId="0" xfId="55" applyNumberFormat="1" applyFont="1" applyAlignment="1">
      <alignment vertical="center"/>
    </xf>
    <xf numFmtId="49" fontId="74" fillId="10" borderId="0" xfId="0" applyFont="1" applyFill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>
      <alignment vertical="top"/>
    </xf>
    <xf numFmtId="49" fontId="5" fillId="13" borderId="13" xfId="55" applyNumberFormat="1" applyFont="1" applyFill="1" applyBorder="1" applyAlignment="1">
      <alignment vertical="center" wrapText="1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Border="1">
      <alignment horizontal="center" vertical="center" wrapText="1"/>
    </xf>
    <xf numFmtId="49" fontId="5" fillId="13" borderId="13" xfId="33" applyNumberFormat="1" applyFont="1" applyFill="1" applyBorder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36" applyFont="1" applyBorder="1" applyAlignment="1">
      <alignment horizontal="justify" vertical="top" wrapText="1"/>
    </xf>
    <xf numFmtId="4" fontId="5" fillId="0" borderId="0" xfId="55" applyNumberFormat="1" applyFont="1" applyAlignment="1">
      <alignment vertical="center" wrapText="1"/>
    </xf>
    <xf numFmtId="0" fontId="74" fillId="0" borderId="0" xfId="47" applyFont="1" applyAlignment="1">
      <alignment horizontal="right" vertical="center" wrapText="1"/>
    </xf>
    <xf numFmtId="0" fontId="5" fillId="7" borderId="5" xfId="55" applyFont="1" applyFill="1" applyBorder="1" applyAlignment="1">
      <alignment horizontal="left" vertical="center" wrapText="1"/>
    </xf>
    <xf numFmtId="0" fontId="74" fillId="0" borderId="0" xfId="55" applyFont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49" fontId="74" fillId="0" borderId="0" xfId="0" applyFont="1" applyBorder="1">
      <alignment vertical="top"/>
    </xf>
    <xf numFmtId="49" fontId="74" fillId="0" borderId="0" xfId="0" applyFont="1" applyBorder="1" applyAlignment="1">
      <alignment vertical="center"/>
    </xf>
    <xf numFmtId="49" fontId="74" fillId="0" borderId="0" xfId="0" applyFont="1" applyAlignment="1">
      <alignment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Alignment="1">
      <alignment horizontal="center" vertical="center" wrapText="1"/>
    </xf>
    <xf numFmtId="0" fontId="5" fillId="0" borderId="0" xfId="55" applyFont="1" applyAlignment="1">
      <alignment horizontal="right" vertical="center" wrapText="1"/>
    </xf>
    <xf numFmtId="4" fontId="5" fillId="0" borderId="0" xfId="34" applyFill="1" applyBorder="1" applyAlignment="1">
      <alignment horizontal="right" vertical="center" wrapText="1"/>
    </xf>
    <xf numFmtId="0" fontId="5" fillId="0" borderId="0" xfId="52" applyFont="1" applyAlignment="1">
      <alignment horizontal="left" vertical="center" wrapText="1" indent="1"/>
    </xf>
    <xf numFmtId="4" fontId="0" fillId="0" borderId="0" xfId="34" applyFont="1" applyFill="1" applyBorder="1" applyAlignment="1">
      <alignment horizontal="center" vertical="center" wrapText="1"/>
    </xf>
    <xf numFmtId="4" fontId="5" fillId="0" borderId="0" xfId="34" applyFill="1" applyBorder="1" applyAlignment="1">
      <alignment horizontal="center" vertical="center" wrapText="1"/>
    </xf>
    <xf numFmtId="0" fontId="72" fillId="0" borderId="0" xfId="55" applyFont="1" applyAlignment="1">
      <alignment vertical="center"/>
    </xf>
    <xf numFmtId="169" fontId="5" fillId="0" borderId="5" xfId="55" applyNumberFormat="1" applyFont="1" applyBorder="1" applyAlignment="1">
      <alignment horizontal="center" vertical="center" wrapText="1"/>
    </xf>
    <xf numFmtId="169" fontId="5" fillId="0" borderId="5" xfId="33" applyNumberFormat="1" applyFont="1" applyBorder="1">
      <alignment horizontal="center" vertical="center" wrapText="1"/>
    </xf>
    <xf numFmtId="0" fontId="72" fillId="13" borderId="19" xfId="55" applyFont="1" applyFill="1" applyBorder="1" applyAlignment="1">
      <alignment horizontal="center" vertical="center" wrapText="1"/>
    </xf>
    <xf numFmtId="0" fontId="72" fillId="13" borderId="23" xfId="55" applyFont="1" applyFill="1" applyBorder="1" applyAlignment="1">
      <alignment horizontal="center" vertical="center" wrapText="1"/>
    </xf>
    <xf numFmtId="49" fontId="72" fillId="13" borderId="23" xfId="55" applyNumberFormat="1" applyFont="1" applyFill="1" applyBorder="1" applyAlignment="1">
      <alignment horizontal="left" vertical="center" wrapText="1"/>
    </xf>
    <xf numFmtId="49" fontId="37" fillId="13" borderId="15" xfId="42" applyFill="1" applyBorder="1" applyAlignment="1">
      <alignment horizontal="left" vertical="center"/>
    </xf>
    <xf numFmtId="49" fontId="72" fillId="13" borderId="21" xfId="55" applyNumberFormat="1" applyFont="1" applyFill="1" applyBorder="1" applyAlignment="1">
      <alignment horizontal="left" vertical="center" wrapText="1"/>
    </xf>
    <xf numFmtId="49" fontId="5" fillId="8" borderId="5" xfId="55" applyNumberFormat="1" applyFont="1" applyFill="1" applyBorder="1" applyAlignment="1">
      <alignment horizontal="center" vertical="center" wrapText="1"/>
    </xf>
    <xf numFmtId="0" fontId="77" fillId="0" borderId="0" xfId="55" applyFont="1" applyAlignment="1">
      <alignment vertical="center" wrapText="1"/>
    </xf>
    <xf numFmtId="0" fontId="29" fillId="0" borderId="0" xfId="55" applyFont="1" applyAlignment="1">
      <alignment horizontal="center" vertical="center" wrapText="1"/>
    </xf>
    <xf numFmtId="49" fontId="7" fillId="13" borderId="13" xfId="41" applyFont="1" applyFill="1" applyBorder="1" applyAlignment="1">
      <alignment horizontal="right" vertical="center" wrapText="1"/>
    </xf>
    <xf numFmtId="49" fontId="7" fillId="13" borderId="15" xfId="41" applyFont="1" applyFill="1" applyBorder="1" applyAlignment="1">
      <alignment horizontal="right" vertical="center" wrapText="1"/>
    </xf>
    <xf numFmtId="49" fontId="5" fillId="13" borderId="15" xfId="41" applyFill="1" applyBorder="1" applyAlignment="1">
      <alignment horizontal="right" vertical="center" wrapText="1"/>
    </xf>
    <xf numFmtId="49" fontId="5" fillId="13" borderId="14" xfId="41" applyFill="1" applyBorder="1" applyAlignment="1">
      <alignment horizontal="right" vertical="center" wrapText="1"/>
    </xf>
    <xf numFmtId="0" fontId="5" fillId="0" borderId="34" xfId="55" applyFont="1" applyBorder="1" applyAlignment="1">
      <alignment vertical="center" wrapText="1"/>
    </xf>
    <xf numFmtId="0" fontId="50" fillId="0" borderId="0" xfId="55" applyFont="1" applyAlignment="1">
      <alignment vertical="center" wrapText="1"/>
    </xf>
    <xf numFmtId="0" fontId="8" fillId="0" borderId="0" xfId="55" applyFont="1" applyAlignment="1">
      <alignment vertical="center" wrapText="1"/>
    </xf>
    <xf numFmtId="0" fontId="51" fillId="0" borderId="0" xfId="55" applyFont="1" applyAlignment="1">
      <alignment horizontal="center" vertical="center" wrapText="1"/>
    </xf>
    <xf numFmtId="0" fontId="78" fillId="0" borderId="0" xfId="38" applyFont="1"/>
    <xf numFmtId="49" fontId="34" fillId="7" borderId="0" xfId="44">
      <alignment vertical="top"/>
    </xf>
    <xf numFmtId="49" fontId="52" fillId="10" borderId="0" xfId="0" applyFont="1" applyFill="1">
      <alignment vertical="top"/>
    </xf>
    <xf numFmtId="49" fontId="52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2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8" fillId="0" borderId="36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7" fillId="0" borderId="6" xfId="36" applyFont="1" applyBorder="1" applyAlignment="1">
      <alignment horizontal="justify" vertical="center" wrapText="1"/>
    </xf>
    <xf numFmtId="0" fontId="53" fillId="0" borderId="0" xfId="53" applyFont="1" applyAlignment="1">
      <alignment vertical="top" wrapText="1"/>
    </xf>
    <xf numFmtId="0" fontId="5" fillId="0" borderId="6" xfId="36" applyFont="1" applyBorder="1" applyAlignment="1">
      <alignment horizontal="justify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5" fillId="7" borderId="0" xfId="55" applyFont="1" applyFill="1" applyAlignment="1">
      <alignment horizontal="right" vertical="center"/>
    </xf>
    <xf numFmtId="49" fontId="74" fillId="0" borderId="0" xfId="35" applyFont="1">
      <alignment vertical="top"/>
    </xf>
    <xf numFmtId="0" fontId="47" fillId="0" borderId="0" xfId="47" applyFont="1" applyAlignment="1">
      <alignment vertical="center" wrapText="1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Border="1" applyAlignment="1">
      <alignment horizontal="left" vertical="center" wrapText="1"/>
    </xf>
    <xf numFmtId="0" fontId="0" fillId="0" borderId="5" xfId="55" applyFont="1" applyBorder="1" applyAlignment="1">
      <alignment horizontal="center" vertical="center" wrapText="1"/>
    </xf>
    <xf numFmtId="49" fontId="40" fillId="13" borderId="15" xfId="35" applyFont="1" applyFill="1" applyBorder="1" applyAlignment="1">
      <alignment horizontal="left" vertical="center" indent="3"/>
    </xf>
    <xf numFmtId="49" fontId="43" fillId="13" borderId="14" xfId="35" applyFont="1" applyFill="1" applyBorder="1" applyAlignment="1">
      <alignment horizontal="center" vertical="top"/>
    </xf>
    <xf numFmtId="0" fontId="53" fillId="0" borderId="0" xfId="55" applyFont="1" applyAlignment="1">
      <alignment horizontal="right" vertical="top" wrapText="1"/>
    </xf>
    <xf numFmtId="49" fontId="40" fillId="13" borderId="15" xfId="35" applyFont="1" applyFill="1" applyBorder="1" applyAlignment="1">
      <alignment horizontal="left" vertical="center" indent="2"/>
    </xf>
    <xf numFmtId="0" fontId="5" fillId="0" borderId="5" xfId="45" applyFont="1" applyBorder="1" applyAlignment="1">
      <alignment horizontal="center" vertical="center" wrapText="1"/>
    </xf>
    <xf numFmtId="0" fontId="0" fillId="0" borderId="5" xfId="45" applyFont="1" applyBorder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5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</xf>
    <xf numFmtId="0" fontId="5" fillId="8" borderId="5" xfId="54" applyFont="1" applyFill="1" applyBorder="1" applyAlignment="1">
      <alignment horizontal="left" vertical="center" wrapText="1"/>
    </xf>
    <xf numFmtId="0" fontId="5" fillId="0" borderId="5" xfId="54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0" fillId="7" borderId="0" xfId="33" applyNumberFormat="1" applyFont="1" applyFill="1" applyBorder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47" applyFont="1" applyAlignment="1">
      <alignment horizontal="center" vertical="center" wrapText="1"/>
    </xf>
    <xf numFmtId="0" fontId="80" fillId="0" borderId="0" xfId="54" applyFont="1" applyAlignment="1">
      <alignment horizontal="center" vertical="center" wrapText="1"/>
    </xf>
    <xf numFmtId="0" fontId="5" fillId="0" borderId="5" xfId="47" applyFont="1" applyBorder="1" applyAlignment="1">
      <alignment horizontal="left" vertical="center" wrapText="1" indent="2"/>
    </xf>
    <xf numFmtId="49" fontId="5" fillId="0" borderId="0" xfId="55" applyNumberFormat="1" applyFont="1" applyAlignment="1">
      <alignment horizontal="center" vertical="center" wrapText="1"/>
    </xf>
    <xf numFmtId="0" fontId="0" fillId="8" borderId="5" xfId="53" applyFont="1" applyFill="1" applyBorder="1" applyAlignment="1">
      <alignment horizontal="left" vertical="center" wrapText="1" indent="1"/>
    </xf>
    <xf numFmtId="49" fontId="5" fillId="8" borderId="5" xfId="53" applyNumberFormat="1" applyFill="1" applyBorder="1" applyAlignment="1">
      <alignment horizontal="left" vertical="center" wrapText="1" indent="1"/>
    </xf>
    <xf numFmtId="49" fontId="5" fillId="0" borderId="5" xfId="53" applyNumberFormat="1" applyBorder="1" applyAlignment="1">
      <alignment horizontal="left" vertical="center" wrapText="1" indent="1"/>
    </xf>
    <xf numFmtId="0" fontId="81" fillId="0" borderId="0" xfId="0" applyNumberFormat="1" applyFont="1" applyBorder="1" applyAlignment="1">
      <alignment vertical="center"/>
    </xf>
    <xf numFmtId="0" fontId="17" fillId="0" borderId="0" xfId="56" applyFont="1" applyAlignment="1">
      <alignment vertical="center" wrapText="1"/>
    </xf>
    <xf numFmtId="49" fontId="5" fillId="13" borderId="13" xfId="55" applyNumberFormat="1" applyFont="1" applyFill="1" applyBorder="1" applyAlignment="1">
      <alignment horizontal="center" vertical="center" wrapText="1"/>
    </xf>
    <xf numFmtId="0" fontId="5" fillId="13" borderId="15" xfId="54" applyFont="1" applyFill="1" applyBorder="1" applyAlignment="1">
      <alignment horizontal="left" vertical="center" wrapText="1"/>
    </xf>
    <xf numFmtId="49" fontId="5" fillId="13" borderId="14" xfId="55" applyNumberFormat="1" applyFont="1" applyFill="1" applyBorder="1" applyAlignment="1">
      <alignment vertical="center" wrapText="1"/>
    </xf>
    <xf numFmtId="0" fontId="5" fillId="0" borderId="5" xfId="47" applyFont="1" applyBorder="1" applyAlignment="1">
      <alignment horizontal="left" vertical="center" wrapText="1" indent="3"/>
    </xf>
    <xf numFmtId="0" fontId="74" fillId="0" borderId="0" xfId="0" applyNumberFormat="1" applyFont="1" applyBorder="1" applyAlignment="1">
      <alignment horizontal="center" vertical="center"/>
    </xf>
    <xf numFmtId="0" fontId="5" fillId="13" borderId="14" xfId="54" applyFont="1" applyFill="1" applyBorder="1" applyAlignment="1">
      <alignment horizontal="left" vertical="center" wrapText="1"/>
    </xf>
    <xf numFmtId="49" fontId="5" fillId="0" borderId="23" xfId="55" applyNumberFormat="1" applyFont="1" applyBorder="1" applyAlignment="1">
      <alignment horizontal="center" vertical="center" wrapText="1"/>
    </xf>
    <xf numFmtId="0" fontId="5" fillId="0" borderId="23" xfId="47" applyFont="1" applyBorder="1" applyAlignment="1">
      <alignment horizontal="left" vertical="center" wrapText="1" indent="2"/>
    </xf>
    <xf numFmtId="0" fontId="5" fillId="0" borderId="23" xfId="54" applyFont="1" applyBorder="1" applyAlignment="1">
      <alignment horizontal="left" vertical="center" wrapText="1"/>
    </xf>
    <xf numFmtId="49" fontId="5" fillId="0" borderId="23" xfId="55" applyNumberFormat="1" applyFont="1" applyBorder="1" applyAlignment="1">
      <alignment vertical="center" wrapText="1"/>
    </xf>
    <xf numFmtId="49" fontId="5" fillId="11" borderId="5" xfId="54" applyNumberFormat="1" applyFont="1" applyFill="1" applyBorder="1" applyAlignment="1">
      <alignment horizontal="left" vertical="center" wrapText="1" indent="1"/>
    </xf>
    <xf numFmtId="14" fontId="49" fillId="0" borderId="5" xfId="54" applyNumberFormat="1" applyFont="1" applyBorder="1" applyAlignment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Border="1">
      <alignment horizontal="center" vertical="center" wrapText="1"/>
    </xf>
    <xf numFmtId="0" fontId="82" fillId="0" borderId="0" xfId="55" applyFont="1" applyAlignment="1">
      <alignment vertical="center"/>
    </xf>
    <xf numFmtId="0" fontId="83" fillId="0" borderId="0" xfId="55" applyFont="1" applyAlignment="1">
      <alignment vertical="center"/>
    </xf>
    <xf numFmtId="14" fontId="5" fillId="0" borderId="5" xfId="54" applyNumberFormat="1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center" wrapText="1" indent="1"/>
    </xf>
    <xf numFmtId="0" fontId="74" fillId="0" borderId="0" xfId="55" applyFont="1" applyAlignment="1">
      <alignment horizontal="left" vertical="center" wrapText="1" indent="1"/>
    </xf>
    <xf numFmtId="0" fontId="72" fillId="0" borderId="0" xfId="55" applyFont="1" applyAlignment="1">
      <alignment horizontal="left" vertical="center" wrapText="1" indent="1"/>
    </xf>
    <xf numFmtId="0" fontId="84" fillId="0" borderId="0" xfId="55" applyFont="1" applyAlignment="1">
      <alignment horizontal="left" vertical="center" wrapText="1" indent="1"/>
    </xf>
    <xf numFmtId="0" fontId="85" fillId="0" borderId="0" xfId="55" applyFont="1" applyAlignment="1">
      <alignment horizontal="left" vertical="center" indent="1"/>
    </xf>
    <xf numFmtId="0" fontId="84" fillId="0" borderId="0" xfId="55" applyFont="1" applyAlignment="1">
      <alignment vertical="center" wrapText="1"/>
    </xf>
    <xf numFmtId="0" fontId="57" fillId="0" borderId="0" xfId="53" applyFont="1" applyAlignment="1">
      <alignment horizontal="left" vertical="center" wrapText="1"/>
    </xf>
    <xf numFmtId="0" fontId="58" fillId="0" borderId="0" xfId="53" applyFont="1" applyAlignment="1">
      <alignment horizontal="left" vertical="center" wrapText="1"/>
    </xf>
    <xf numFmtId="0" fontId="59" fillId="0" borderId="0" xfId="53" applyFont="1" applyAlignment="1">
      <alignment vertical="center" wrapText="1"/>
    </xf>
    <xf numFmtId="0" fontId="57" fillId="7" borderId="0" xfId="53" applyFont="1" applyFill="1" applyAlignment="1">
      <alignment vertical="center" wrapText="1"/>
    </xf>
    <xf numFmtId="0" fontId="60" fillId="7" borderId="0" xfId="53" applyFont="1" applyFill="1" applyAlignment="1">
      <alignment horizontal="right" vertical="center" wrapText="1" indent="1"/>
    </xf>
    <xf numFmtId="0" fontId="60" fillId="7" borderId="0" xfId="53" applyFont="1" applyFill="1" applyAlignment="1">
      <alignment horizontal="left" vertical="center" wrapText="1" indent="2"/>
    </xf>
    <xf numFmtId="0" fontId="57" fillId="0" borderId="0" xfId="53" applyFont="1" applyAlignment="1">
      <alignment vertical="center" wrapText="1"/>
    </xf>
    <xf numFmtId="0" fontId="58" fillId="0" borderId="0" xfId="53" applyFont="1" applyAlignment="1">
      <alignment horizontal="center" vertical="center" wrapText="1"/>
    </xf>
    <xf numFmtId="0" fontId="57" fillId="7" borderId="0" xfId="53" applyFont="1" applyFill="1" applyAlignment="1">
      <alignment horizontal="right" vertical="center" wrapText="1" indent="1"/>
    </xf>
    <xf numFmtId="0" fontId="61" fillId="7" borderId="0" xfId="53" applyFont="1" applyFill="1" applyAlignment="1">
      <alignment horizontal="center" vertical="center" wrapText="1"/>
    </xf>
    <xf numFmtId="0" fontId="62" fillId="7" borderId="0" xfId="53" applyFont="1" applyFill="1" applyAlignment="1">
      <alignment vertical="center" wrapText="1"/>
    </xf>
    <xf numFmtId="14" fontId="57" fillId="7" borderId="0" xfId="53" applyNumberFormat="1" applyFont="1" applyFill="1" applyAlignment="1">
      <alignment horizontal="left" vertical="center" wrapText="1"/>
    </xf>
    <xf numFmtId="0" fontId="58" fillId="7" borderId="0" xfId="53" applyFont="1" applyFill="1" applyAlignment="1">
      <alignment horizontal="center" vertical="center" wrapText="1"/>
    </xf>
    <xf numFmtId="0" fontId="57" fillId="7" borderId="0" xfId="53" applyFont="1" applyFill="1" applyAlignment="1">
      <alignment horizontal="left" vertical="center" wrapText="1" indent="1"/>
    </xf>
    <xf numFmtId="0" fontId="57" fillId="7" borderId="0" xfId="53" applyFont="1" applyFill="1" applyAlignment="1">
      <alignment horizontal="center" vertical="center" wrapText="1"/>
    </xf>
    <xf numFmtId="0" fontId="63" fillId="7" borderId="0" xfId="53" applyFont="1" applyFill="1" applyAlignment="1">
      <alignment horizontal="center" vertical="center" wrapText="1"/>
    </xf>
    <xf numFmtId="14" fontId="63" fillId="7" borderId="0" xfId="53" applyNumberFormat="1" applyFont="1" applyFill="1" applyAlignment="1">
      <alignment horizontal="center" vertical="center" wrapText="1"/>
    </xf>
    <xf numFmtId="0" fontId="63" fillId="7" borderId="0" xfId="53" applyFont="1" applyFill="1" applyAlignment="1">
      <alignment vertical="center" wrapText="1"/>
    </xf>
    <xf numFmtId="0" fontId="64" fillId="7" borderId="0" xfId="53" applyFont="1" applyFill="1" applyAlignment="1">
      <alignment vertical="center" wrapText="1"/>
    </xf>
    <xf numFmtId="0" fontId="56" fillId="0" borderId="0" xfId="53" applyFont="1" applyAlignment="1">
      <alignment horizontal="left" vertical="center" wrapText="1"/>
    </xf>
    <xf numFmtId="0" fontId="55" fillId="0" borderId="0" xfId="53" applyFont="1" applyAlignment="1">
      <alignment horizontal="left" vertical="center" wrapText="1"/>
    </xf>
    <xf numFmtId="0" fontId="55" fillId="0" borderId="0" xfId="53" applyFont="1" applyAlignment="1">
      <alignment vertical="center" wrapText="1"/>
    </xf>
    <xf numFmtId="0" fontId="55" fillId="0" borderId="0" xfId="53" applyFont="1" applyAlignment="1">
      <alignment horizontal="center" vertical="center" wrapText="1"/>
    </xf>
    <xf numFmtId="0" fontId="57" fillId="0" borderId="0" xfId="53" applyFont="1" applyAlignment="1">
      <alignment horizontal="right" vertical="center"/>
    </xf>
    <xf numFmtId="0" fontId="57" fillId="0" borderId="0" xfId="53" applyFont="1" applyAlignment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>
      <alignment horizontal="center" vertical="center" wrapText="1"/>
    </xf>
    <xf numFmtId="0" fontId="74" fillId="0" borderId="0" xfId="55" applyFont="1" applyAlignment="1">
      <alignment horizontal="left" vertical="center" inden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29" fillId="0" borderId="0" xfId="55" applyFont="1" applyAlignment="1">
      <alignment horizontal="center" vertical="top" wrapText="1"/>
    </xf>
    <xf numFmtId="0" fontId="74" fillId="0" borderId="24" xfId="55" applyFont="1" applyBorder="1" applyAlignment="1">
      <alignment vertical="center"/>
    </xf>
    <xf numFmtId="0" fontId="5" fillId="0" borderId="5" xfId="33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0" fontId="72" fillId="0" borderId="0" xfId="0" applyNumberFormat="1" applyFont="1" applyAlignment="1">
      <alignment vertical="center"/>
    </xf>
    <xf numFmtId="0" fontId="7" fillId="10" borderId="5" xfId="55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5" fillId="0" borderId="0" xfId="55" applyFont="1" applyAlignment="1">
      <alignment horizontal="left" vertical="center" wrapText="1" indent="2"/>
    </xf>
    <xf numFmtId="0" fontId="5" fillId="0" borderId="5" xfId="55" applyFont="1" applyBorder="1" applyAlignment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Border="1" applyAlignment="1">
      <alignment horizontal="left" vertical="center" wrapText="1" indent="1"/>
    </xf>
    <xf numFmtId="0" fontId="5" fillId="0" borderId="0" xfId="47" applyFont="1" applyAlignment="1">
      <alignment horizontal="left" vertical="center" wrapText="1" indent="2"/>
    </xf>
    <xf numFmtId="0" fontId="5" fillId="0" borderId="0" xfId="54" applyFont="1" applyAlignment="1">
      <alignment horizontal="left" vertical="center" wrapText="1"/>
    </xf>
    <xf numFmtId="0" fontId="5" fillId="0" borderId="5" xfId="47" applyFont="1" applyBorder="1" applyAlignment="1">
      <alignment horizontal="left" vertical="center" wrapText="1" indent="4"/>
    </xf>
    <xf numFmtId="49" fontId="5" fillId="13" borderId="25" xfId="55" applyNumberFormat="1" applyFont="1" applyFill="1" applyBorder="1" applyAlignment="1">
      <alignment horizontal="center" vertical="center" wrapText="1"/>
    </xf>
    <xf numFmtId="0" fontId="5" fillId="13" borderId="17" xfId="54" applyFont="1" applyFill="1" applyBorder="1" applyAlignment="1">
      <alignment horizontal="left" vertical="center" wrapText="1"/>
    </xf>
    <xf numFmtId="49" fontId="5" fillId="13" borderId="18" xfId="55" applyNumberFormat="1" applyFont="1" applyFill="1" applyBorder="1" applyAlignment="1">
      <alignment vertical="center" wrapText="1"/>
    </xf>
    <xf numFmtId="49" fontId="5" fillId="13" borderId="19" xfId="55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5" fillId="13" borderId="21" xfId="54" applyFont="1" applyFill="1" applyBorder="1" applyAlignment="1">
      <alignment horizontal="left" vertical="center" wrapText="1"/>
    </xf>
    <xf numFmtId="49" fontId="5" fillId="0" borderId="16" xfId="50" applyNumberFormat="1" applyFont="1" applyBorder="1" applyAlignment="1">
      <alignment horizontal="left" vertical="center" wrapText="1"/>
    </xf>
    <xf numFmtId="49" fontId="7" fillId="13" borderId="13" xfId="41" applyFont="1" applyFill="1" applyBorder="1" applyAlignment="1">
      <alignment horizontal="center" vertical="center"/>
    </xf>
    <xf numFmtId="49" fontId="40" fillId="13" borderId="14" xfId="41" applyFont="1" applyFill="1" applyBorder="1" applyAlignment="1">
      <alignment horizontal="left" vertical="center"/>
    </xf>
    <xf numFmtId="49" fontId="5" fillId="13" borderId="14" xfId="55" applyNumberFormat="1" applyFont="1" applyFill="1" applyBorder="1" applyAlignment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vertical="center" wrapText="1"/>
    </xf>
    <xf numFmtId="0" fontId="5" fillId="7" borderId="26" xfId="55" applyFont="1" applyFill="1" applyBorder="1" applyAlignment="1">
      <alignment horizontal="left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47" applyFont="1" applyBorder="1" applyAlignment="1">
      <alignment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29" fillId="7" borderId="15" xfId="33" applyFont="1" applyFill="1" applyBorder="1" applyAlignment="1">
      <alignment vertical="center" wrapText="1"/>
    </xf>
    <xf numFmtId="0" fontId="74" fillId="7" borderId="15" xfId="33" applyFont="1" applyFill="1" applyBorder="1" applyAlignment="1">
      <alignment vertical="center" wrapText="1"/>
    </xf>
    <xf numFmtId="0" fontId="5" fillId="0" borderId="26" xfId="54" applyFont="1" applyBorder="1" applyAlignment="1">
      <alignment vertical="center" wrapText="1"/>
    </xf>
    <xf numFmtId="49" fontId="74" fillId="7" borderId="15" xfId="33" applyNumberFormat="1" applyFont="1" applyFill="1" applyBorder="1">
      <alignment horizontal="center" vertical="center" wrapText="1"/>
    </xf>
    <xf numFmtId="0" fontId="74" fillId="7" borderId="15" xfId="33" applyFont="1" applyFill="1" applyBorder="1">
      <alignment horizontal="center" vertical="center" wrapText="1"/>
    </xf>
    <xf numFmtId="0" fontId="5" fillId="0" borderId="38" xfId="47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5" fillId="7" borderId="0" xfId="53" applyFont="1" applyFill="1" applyAlignment="1">
      <alignment vertical="center" wrapText="1"/>
    </xf>
    <xf numFmtId="0" fontId="66" fillId="0" borderId="0" xfId="55" applyFont="1" applyAlignment="1">
      <alignment vertical="center" wrapText="1"/>
    </xf>
    <xf numFmtId="0" fontId="66" fillId="0" borderId="0" xfId="32" applyFont="1" applyBorder="1" applyAlignment="1">
      <alignment vertical="center" wrapText="1"/>
    </xf>
    <xf numFmtId="0" fontId="66" fillId="0" borderId="0" xfId="56" applyFont="1" applyAlignment="1">
      <alignment vertical="center" wrapText="1"/>
    </xf>
    <xf numFmtId="0" fontId="66" fillId="0" borderId="0" xfId="50" applyFont="1"/>
    <xf numFmtId="49" fontId="67" fillId="0" borderId="0" xfId="0" applyFont="1">
      <alignment vertical="top"/>
    </xf>
    <xf numFmtId="49" fontId="5" fillId="0" borderId="5" xfId="55" applyNumberFormat="1" applyFont="1" applyBorder="1" applyAlignment="1">
      <alignment horizontal="center" vertical="center" wrapText="1"/>
    </xf>
    <xf numFmtId="0" fontId="82" fillId="0" borderId="0" xfId="55" applyFont="1" applyAlignment="1">
      <alignment vertical="center" wrapText="1"/>
    </xf>
    <xf numFmtId="0" fontId="5" fillId="0" borderId="26" xfId="55" applyFont="1" applyBorder="1" applyAlignment="1">
      <alignment vertical="center" wrapText="1"/>
    </xf>
    <xf numFmtId="49" fontId="68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5" fillId="0" borderId="26" xfId="0" applyFont="1" applyBorder="1">
      <alignment vertical="top"/>
    </xf>
    <xf numFmtId="49" fontId="5" fillId="0" borderId="26" xfId="0" applyFont="1" applyBorder="1" applyAlignment="1">
      <alignment vertical="top" wrapText="1"/>
    </xf>
    <xf numFmtId="0" fontId="5" fillId="9" borderId="5" xfId="54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Font="1">
      <alignment vertical="top"/>
    </xf>
    <xf numFmtId="0" fontId="5" fillId="0" borderId="5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5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15" xfId="35" applyFont="1" applyFill="1" applyBorder="1" applyAlignment="1">
      <alignment horizontal="left" vertical="center"/>
    </xf>
    <xf numFmtId="49" fontId="0" fillId="7" borderId="13" xfId="55" applyNumberFormat="1" applyFont="1" applyFill="1" applyBorder="1" applyAlignment="1">
      <alignment horizontal="center" vertical="center" wrapText="1"/>
    </xf>
    <xf numFmtId="0" fontId="5" fillId="0" borderId="23" xfId="55" applyFont="1" applyBorder="1" applyAlignment="1">
      <alignment vertical="center" wrapText="1"/>
    </xf>
    <xf numFmtId="0" fontId="102" fillId="0" borderId="0" xfId="55" applyFont="1" applyAlignment="1">
      <alignment vertical="center" wrapText="1"/>
    </xf>
    <xf numFmtId="49" fontId="0" fillId="7" borderId="16" xfId="55" applyNumberFormat="1" applyFont="1" applyFill="1" applyBorder="1" applyAlignment="1">
      <alignment horizontal="center" vertical="center" wrapText="1"/>
    </xf>
    <xf numFmtId="0" fontId="5" fillId="13" borderId="25" xfId="55" applyFont="1" applyFill="1" applyBorder="1" applyAlignment="1">
      <alignment vertical="center" wrapText="1"/>
    </xf>
    <xf numFmtId="0" fontId="54" fillId="0" borderId="0" xfId="55" applyFont="1" applyAlignment="1">
      <alignment horizontal="right" vertical="top" wrapText="1"/>
    </xf>
    <xf numFmtId="49" fontId="74" fillId="0" borderId="0" xfId="55" applyNumberFormat="1" applyFont="1" applyAlignment="1">
      <alignment horizontal="center" vertical="center" wrapText="1"/>
    </xf>
    <xf numFmtId="0" fontId="74" fillId="0" borderId="0" xfId="53" applyFont="1" applyAlignment="1">
      <alignment horizontal="right" vertical="center" wrapText="1" indent="1"/>
    </xf>
    <xf numFmtId="0" fontId="74" fillId="0" borderId="0" xfId="53" applyFont="1" applyAlignment="1">
      <alignment horizontal="left" vertical="center" wrapText="1"/>
    </xf>
    <xf numFmtId="0" fontId="74" fillId="0" borderId="0" xfId="53" applyFont="1" applyAlignment="1">
      <alignment vertical="center" wrapText="1"/>
    </xf>
    <xf numFmtId="0" fontId="74" fillId="7" borderId="0" xfId="53" applyFont="1" applyFill="1" applyAlignment="1">
      <alignment vertical="center" wrapText="1"/>
    </xf>
    <xf numFmtId="49" fontId="74" fillId="0" borderId="17" xfId="53" applyNumberFormat="1" applyFont="1" applyBorder="1" applyAlignment="1">
      <alignment horizontal="left" vertical="center" wrapText="1" indent="1"/>
    </xf>
    <xf numFmtId="0" fontId="74" fillId="0" borderId="0" xfId="53" applyFont="1" applyAlignment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0" fontId="103" fillId="0" borderId="0" xfId="53" applyFont="1" applyAlignment="1">
      <alignment vertical="center" wrapText="1"/>
    </xf>
    <xf numFmtId="0" fontId="56" fillId="7" borderId="0" xfId="53" applyFont="1" applyFill="1" applyAlignment="1">
      <alignment vertical="center" wrapText="1"/>
    </xf>
    <xf numFmtId="0" fontId="104" fillId="7" borderId="0" xfId="53" applyFont="1" applyFill="1" applyAlignment="1">
      <alignment horizontal="right" vertical="center" wrapText="1" indent="1"/>
    </xf>
    <xf numFmtId="49" fontId="56" fillId="0" borderId="0" xfId="54" applyNumberFormat="1" applyFont="1" applyAlignment="1">
      <alignment horizontal="left" vertical="center" wrapText="1" indent="1"/>
    </xf>
    <xf numFmtId="0" fontId="56" fillId="0" borderId="0" xfId="53" applyFont="1" applyAlignment="1">
      <alignment vertical="center" wrapText="1"/>
    </xf>
    <xf numFmtId="49" fontId="74" fillId="0" borderId="23" xfId="53" applyNumberFormat="1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vertical="center"/>
    </xf>
    <xf numFmtId="0" fontId="0" fillId="7" borderId="13" xfId="53" applyFont="1" applyFill="1" applyBorder="1" applyAlignment="1">
      <alignment horizontal="right" vertical="center" wrapText="1" indent="1"/>
    </xf>
    <xf numFmtId="49" fontId="5" fillId="9" borderId="5" xfId="53" applyNumberForma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Font="1" applyAlignment="1">
      <alignment vertical="center" wrapText="1"/>
    </xf>
    <xf numFmtId="49" fontId="102" fillId="0" borderId="0" xfId="55" applyNumberFormat="1" applyFont="1" applyAlignment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33" fillId="0" borderId="5" xfId="55" applyFont="1" applyBorder="1" applyAlignment="1">
      <alignment horizontal="center" vertical="center" wrapText="1"/>
    </xf>
    <xf numFmtId="49" fontId="0" fillId="9" borderId="5" xfId="0" applyFill="1" applyBorder="1" applyAlignment="1" applyProtection="1">
      <alignment horizontal="left" vertical="center" wrapText="1"/>
      <protection locked="0"/>
    </xf>
    <xf numFmtId="22" fontId="5" fillId="0" borderId="0" xfId="50" applyNumberFormat="1" applyFont="1" applyAlignment="1">
      <alignment horizontal="left" vertical="center" wrapText="1"/>
    </xf>
    <xf numFmtId="49" fontId="0" fillId="8" borderId="5" xfId="54" applyNumberFormat="1" applyFont="1" applyFill="1" applyBorder="1" applyAlignment="1">
      <alignment horizontal="left" vertical="center" wrapText="1" indent="1"/>
    </xf>
    <xf numFmtId="49" fontId="0" fillId="9" borderId="16" xfId="54" applyNumberFormat="1" applyFont="1" applyFill="1" applyBorder="1" applyAlignment="1" applyProtection="1">
      <alignment horizontal="left" vertical="center" wrapText="1" indent="1"/>
      <protection locked="0"/>
    </xf>
    <xf numFmtId="49" fontId="5" fillId="9" borderId="5" xfId="0" applyFont="1" applyFill="1" applyBorder="1" applyAlignment="1" applyProtection="1">
      <alignment horizontal="left" vertical="center" wrapText="1" indent="1"/>
      <protection locked="0"/>
    </xf>
    <xf numFmtId="49" fontId="33" fillId="0" borderId="5" xfId="33" applyNumberFormat="1" applyFont="1" applyBorder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>
      <alignment horizontal="left" vertical="center" wrapText="1"/>
    </xf>
    <xf numFmtId="0" fontId="17" fillId="0" borderId="0" xfId="56" applyFont="1" applyAlignment="1">
      <alignment horizontal="left" vertical="center" wrapText="1" indent="1"/>
    </xf>
    <xf numFmtId="49" fontId="0" fillId="12" borderId="63" xfId="0" applyFill="1" applyBorder="1" applyAlignment="1">
      <alignment horizontal="center" vertical="center"/>
    </xf>
    <xf numFmtId="0" fontId="17" fillId="0" borderId="0" xfId="22" applyFill="1" applyBorder="1" applyAlignment="1">
      <alignment horizontal="left" vertical="top" wrapText="1"/>
    </xf>
    <xf numFmtId="49" fontId="69" fillId="0" borderId="0" xfId="30" applyNumberForma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ill="1" applyBorder="1" applyAlignment="1">
      <alignment horizontal="right" vertical="top" wrapText="1" indent="1"/>
    </xf>
    <xf numFmtId="0" fontId="17" fillId="0" borderId="0" xfId="22" applyFill="1" applyBorder="1" applyAlignment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>
      <alignment horizontal="left" vertical="center" wrapText="1" indent="1"/>
    </xf>
    <xf numFmtId="0" fontId="17" fillId="14" borderId="40" xfId="28" applyNumberFormat="1" applyFont="1" applyFill="1" applyBorder="1" applyAlignment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>
      <alignment horizontal="left" vertical="top" wrapText="1"/>
    </xf>
    <xf numFmtId="169" fontId="5" fillId="0" borderId="13" xfId="55" applyNumberFormat="1" applyFont="1" applyBorder="1" applyAlignment="1">
      <alignment horizontal="center" vertical="center" wrapText="1"/>
    </xf>
    <xf numFmtId="169" fontId="5" fillId="0" borderId="14" xfId="55" applyNumberFormat="1" applyFont="1" applyBorder="1" applyAlignment="1">
      <alignment horizontal="center" vertical="center" wrapText="1"/>
    </xf>
    <xf numFmtId="169" fontId="5" fillId="0" borderId="5" xfId="55" applyNumberFormat="1" applyFont="1" applyBorder="1" applyAlignment="1">
      <alignment horizontal="center" vertical="center" wrapText="1"/>
    </xf>
    <xf numFmtId="49" fontId="29" fillId="0" borderId="15" xfId="33" applyNumberFormat="1" applyFont="1" applyBorder="1">
      <alignment horizontal="center" vertical="center" wrapText="1"/>
    </xf>
    <xf numFmtId="0" fontId="17" fillId="0" borderId="14" xfId="32" applyFont="1" applyBorder="1" applyAlignment="1">
      <alignment horizontal="left" vertical="center" wrapText="1" indent="1"/>
    </xf>
    <xf numFmtId="0" fontId="17" fillId="0" borderId="5" xfId="32" applyFont="1" applyBorder="1" applyAlignment="1">
      <alignment horizontal="left" vertical="center" wrapText="1" indent="1"/>
    </xf>
    <xf numFmtId="0" fontId="17" fillId="0" borderId="13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center" vertical="center" wrapText="1"/>
    </xf>
    <xf numFmtId="49" fontId="5" fillId="0" borderId="0" xfId="54" applyNumberFormat="1" applyFont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4" fontId="5" fillId="0" borderId="5" xfId="34" applyFill="1" applyBorder="1" applyAlignment="1">
      <alignment horizontal="center" vertical="center" wrapTex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33" fillId="0" borderId="20" xfId="55" applyFont="1" applyBorder="1" applyAlignment="1">
      <alignment horizontal="center" vertical="center" wrapText="1"/>
    </xf>
    <xf numFmtId="0" fontId="5" fillId="8" borderId="16" xfId="55" applyFont="1" applyFill="1" applyBorder="1" applyAlignment="1">
      <alignment horizontal="left" vertical="center" wrapText="1" indent="1"/>
    </xf>
    <xf numFmtId="0" fontId="5" fillId="8" borderId="28" xfId="55" applyFont="1" applyFill="1" applyBorder="1" applyAlignment="1">
      <alignment horizontal="left" vertical="center" wrapText="1" indent="1"/>
    </xf>
    <xf numFmtId="14" fontId="33" fillId="0" borderId="16" xfId="54" applyNumberFormat="1" applyFont="1" applyBorder="1" applyAlignment="1">
      <alignment horizontal="center" vertical="center" wrapText="1"/>
    </xf>
    <xf numFmtId="14" fontId="33" fillId="0" borderId="28" xfId="54" applyNumberFormat="1" applyFont="1" applyBorder="1" applyAlignment="1">
      <alignment horizontal="center" vertical="center" wrapText="1"/>
    </xf>
    <xf numFmtId="49" fontId="29" fillId="7" borderId="17" xfId="33" applyNumberFormat="1" applyFont="1" applyFill="1" applyBorder="1">
      <alignment horizontal="center" vertical="center" wrapText="1"/>
    </xf>
    <xf numFmtId="0" fontId="5" fillId="0" borderId="5" xfId="47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" fillId="0" borderId="0" xfId="47" applyFont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/>
    </xf>
    <xf numFmtId="0" fontId="5" fillId="0" borderId="20" xfId="32" applyFont="1" applyBorder="1" applyAlignment="1">
      <alignment horizontal="left" vertical="center" wrapText="1" indent="1"/>
    </xf>
    <xf numFmtId="0" fontId="5" fillId="0" borderId="28" xfId="32" applyFont="1" applyBorder="1" applyAlignment="1">
      <alignment horizontal="left" vertical="center" wrapText="1" indent="1"/>
    </xf>
    <xf numFmtId="0" fontId="5" fillId="0" borderId="24" xfId="32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Fon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top"/>
    </xf>
    <xf numFmtId="0" fontId="5" fillId="8" borderId="16" xfId="54" applyFont="1" applyFill="1" applyBorder="1" applyAlignment="1">
      <alignment horizontal="left" vertical="center" wrapText="1"/>
    </xf>
    <xf numFmtId="0" fontId="5" fillId="8" borderId="28" xfId="54" applyFont="1" applyFill="1" applyBorder="1" applyAlignment="1">
      <alignment horizontal="left" vertical="center" wrapText="1"/>
    </xf>
    <xf numFmtId="0" fontId="5" fillId="8" borderId="26" xfId="54" applyFont="1" applyFill="1" applyBorder="1" applyAlignment="1">
      <alignment horizontal="left" vertical="center" wrapText="1"/>
    </xf>
    <xf numFmtId="0" fontId="5" fillId="8" borderId="5" xfId="54" applyFont="1" applyFill="1" applyBorder="1" applyAlignment="1">
      <alignment horizontal="center" vertical="center" wrapText="1"/>
    </xf>
    <xf numFmtId="49" fontId="0" fillId="8" borderId="5" xfId="0" applyFill="1" applyBorder="1">
      <alignment vertical="top"/>
    </xf>
    <xf numFmtId="0" fontId="0" fillId="8" borderId="5" xfId="0" applyNumberFormat="1" applyFill="1" applyBorder="1" applyAlignment="1">
      <alignment horizontal="left" vertical="center" wrapText="1"/>
    </xf>
    <xf numFmtId="49" fontId="0" fillId="8" borderId="5" xfId="0" applyFill="1" applyBorder="1" applyAlignment="1">
      <alignment horizontal="left" vertical="center" wrapText="1"/>
    </xf>
    <xf numFmtId="49" fontId="5" fillId="8" borderId="30" xfId="54" applyNumberFormat="1" applyFont="1" applyFill="1" applyBorder="1" applyAlignment="1">
      <alignment horizontal="center" vertical="center" wrapText="1"/>
    </xf>
    <xf numFmtId="49" fontId="5" fillId="8" borderId="16" xfId="33" applyNumberFormat="1" applyFont="1" applyFill="1" applyBorder="1" applyAlignment="1">
      <alignment horizontal="left" vertical="center" wrapText="1"/>
    </xf>
    <xf numFmtId="49" fontId="5" fillId="8" borderId="28" xfId="33" applyNumberFormat="1" applyFont="1" applyFill="1" applyBorder="1" applyAlignment="1">
      <alignment horizontal="left" vertical="center" wrapText="1"/>
    </xf>
    <xf numFmtId="49" fontId="5" fillId="8" borderId="26" xfId="33" applyNumberFormat="1" applyFont="1" applyFill="1" applyBorder="1" applyAlignment="1">
      <alignment horizontal="left" vertical="center" wrapText="1"/>
    </xf>
    <xf numFmtId="49" fontId="5" fillId="0" borderId="5" xfId="33" applyNumberFormat="1" applyFont="1" applyBorder="1">
      <alignment horizontal="center" vertical="center" wrapText="1"/>
    </xf>
    <xf numFmtId="0" fontId="5" fillId="0" borderId="0" xfId="55" applyFont="1" applyAlignment="1">
      <alignment horizontal="left" vertical="top" wrapText="1"/>
    </xf>
    <xf numFmtId="0" fontId="17" fillId="0" borderId="14" xfId="56" applyFont="1" applyBorder="1" applyAlignment="1">
      <alignment horizontal="left" vertical="center" wrapText="1" indent="1"/>
    </xf>
    <xf numFmtId="0" fontId="17" fillId="0" borderId="5" xfId="56" applyFont="1" applyBorder="1" applyAlignment="1">
      <alignment horizontal="left" vertical="center" wrapText="1" indent="1"/>
    </xf>
    <xf numFmtId="0" fontId="17" fillId="0" borderId="13" xfId="56" applyFont="1" applyBorder="1" applyAlignment="1">
      <alignment horizontal="left" vertical="center" wrapText="1" indent="1"/>
    </xf>
    <xf numFmtId="0" fontId="74" fillId="0" borderId="0" xfId="0" applyNumberFormat="1" applyFont="1" applyBorder="1" applyAlignment="1">
      <alignment horizontal="center" vertical="center"/>
    </xf>
    <xf numFmtId="0" fontId="5" fillId="0" borderId="5" xfId="55" applyFont="1" applyBorder="1" applyAlignment="1">
      <alignment horizontal="left" vertical="top" wrapText="1"/>
    </xf>
    <xf numFmtId="0" fontId="5" fillId="7" borderId="5" xfId="55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Font="1" applyBorder="1" applyAlignment="1">
      <alignment horizontal="left" vertical="top" wrapText="1"/>
    </xf>
    <xf numFmtId="0" fontId="5" fillId="0" borderId="28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32" fillId="7" borderId="20" xfId="55" applyFont="1" applyFill="1" applyBorder="1" applyAlignment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>
      <alignment horizontal="center" vertical="center" wrapText="1"/>
    </xf>
    <xf numFmtId="49" fontId="0" fillId="7" borderId="26" xfId="55" applyNumberFormat="1" applyFont="1" applyFill="1" applyBorder="1" applyAlignment="1">
      <alignment horizontal="center" vertical="center" wrapText="1"/>
    </xf>
    <xf numFmtId="49" fontId="0" fillId="7" borderId="28" xfId="55" applyNumberFormat="1" applyFont="1" applyFill="1" applyBorder="1" applyAlignment="1">
      <alignment horizontal="center" vertical="center" wrapText="1"/>
    </xf>
    <xf numFmtId="0" fontId="0" fillId="0" borderId="5" xfId="55" applyFont="1" applyBorder="1" applyAlignment="1">
      <alignment horizontal="left" vertical="center" wrapText="1"/>
    </xf>
    <xf numFmtId="0" fontId="0" fillId="8" borderId="5" xfId="55" applyFont="1" applyFill="1" applyBorder="1" applyAlignment="1">
      <alignment horizontal="left" vertical="center" wrapText="1" indent="1"/>
    </xf>
    <xf numFmtId="0" fontId="37" fillId="0" borderId="5" xfId="55" applyFont="1" applyBorder="1" applyAlignment="1">
      <alignment horizontal="left" vertical="center" wrapText="1"/>
    </xf>
    <xf numFmtId="0" fontId="5" fillId="7" borderId="16" xfId="55" applyFont="1" applyFill="1" applyBorder="1" applyAlignment="1">
      <alignment horizontal="center" vertical="center" wrapText="1"/>
    </xf>
    <xf numFmtId="0" fontId="5" fillId="7" borderId="26" xfId="55" applyFont="1" applyFill="1" applyBorder="1" applyAlignment="1">
      <alignment horizontal="center" vertical="center" wrapText="1"/>
    </xf>
    <xf numFmtId="0" fontId="0" fillId="0" borderId="16" xfId="33" applyFont="1" applyBorder="1">
      <alignment horizontal="center" vertical="center" wrapText="1"/>
    </xf>
    <xf numFmtId="0" fontId="0" fillId="0" borderId="26" xfId="33" applyFont="1" applyBorder="1">
      <alignment horizontal="center"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center" vertical="center" wrapText="1"/>
    </xf>
    <xf numFmtId="0" fontId="5" fillId="7" borderId="15" xfId="55" applyFont="1" applyFill="1" applyBorder="1" applyAlignment="1">
      <alignment horizontal="center" vertical="center" wrapText="1"/>
    </xf>
    <xf numFmtId="0" fontId="5" fillId="7" borderId="14" xfId="55" applyFont="1" applyFill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</xf>
    <xf numFmtId="0" fontId="37" fillId="0" borderId="28" xfId="55" applyFont="1" applyBorder="1" applyAlignment="1">
      <alignment horizontal="left" vertical="center" wrapText="1"/>
    </xf>
    <xf numFmtId="0" fontId="37" fillId="0" borderId="26" xfId="55" applyFont="1" applyBorder="1" applyAlignment="1">
      <alignment horizontal="left" vertical="center" wrapText="1"/>
    </xf>
    <xf numFmtId="0" fontId="0" fillId="0" borderId="13" xfId="33" applyFont="1" applyBorder="1">
      <alignment horizontal="center" vertical="center" wrapText="1"/>
    </xf>
    <xf numFmtId="0" fontId="0" fillId="0" borderId="14" xfId="33" applyFont="1" applyBorder="1">
      <alignment horizontal="center"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0" fillId="0" borderId="13" xfId="55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74" fillId="0" borderId="0" xfId="54" applyFont="1" applyAlignment="1">
      <alignment horizontal="left" vertical="center" wrapText="1" indent="1"/>
    </xf>
    <xf numFmtId="0" fontId="5" fillId="0" borderId="16" xfId="55" applyFont="1" applyBorder="1" applyAlignment="1">
      <alignment horizontal="left" vertical="center" wrapText="1"/>
    </xf>
    <xf numFmtId="0" fontId="5" fillId="0" borderId="28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0" fontId="0" fillId="0" borderId="5" xfId="37" applyFont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Border="1" applyAlignment="1">
      <alignment horizontal="center" vertical="center" wrapText="1"/>
    </xf>
    <xf numFmtId="49" fontId="5" fillId="7" borderId="5" xfId="55" applyNumberFormat="1" applyFont="1" applyFill="1" applyBorder="1" applyAlignment="1">
      <alignment horizontal="center" vertical="center" wrapText="1"/>
    </xf>
    <xf numFmtId="4" fontId="5" fillId="0" borderId="5" xfId="55" applyNumberFormat="1" applyFont="1" applyBorder="1" applyAlignment="1">
      <alignment horizontal="right" vertical="center" wrapText="1"/>
    </xf>
    <xf numFmtId="49" fontId="5" fillId="0" borderId="5" xfId="0" applyFont="1" applyBorder="1" applyAlignment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Font="1" applyBorder="1" applyAlignment="1">
      <alignment horizontal="right" vertical="center" wrapText="1"/>
    </xf>
    <xf numFmtId="0" fontId="5" fillId="0" borderId="28" xfId="55" applyFont="1" applyBorder="1" applyAlignment="1">
      <alignment horizontal="right" vertical="center" wrapText="1"/>
    </xf>
    <xf numFmtId="0" fontId="5" fillId="0" borderId="26" xfId="55" applyFont="1" applyBorder="1" applyAlignment="1">
      <alignment horizontal="right" vertical="center" wrapText="1"/>
    </xf>
    <xf numFmtId="0" fontId="5" fillId="8" borderId="5" xfId="55" applyFont="1" applyFill="1" applyBorder="1" applyAlignment="1">
      <alignment horizontal="left" vertical="center" wrapText="1"/>
    </xf>
    <xf numFmtId="0" fontId="5" fillId="8" borderId="26" xfId="47" applyFont="1" applyFill="1" applyBorder="1" applyAlignment="1">
      <alignment horizontal="left" vertical="center" wrapText="1"/>
    </xf>
    <xf numFmtId="0" fontId="5" fillId="0" borderId="0" xfId="55" applyFont="1" applyAlignment="1">
      <alignment horizontal="center" vertical="top" wrapText="1"/>
    </xf>
    <xf numFmtId="0" fontId="41" fillId="7" borderId="0" xfId="55" applyFont="1" applyFill="1" applyAlignment="1">
      <alignment horizontal="center" vertical="top" wrapText="1"/>
    </xf>
    <xf numFmtId="0" fontId="5" fillId="7" borderId="5" xfId="55" applyFont="1" applyFill="1" applyBorder="1" applyAlignment="1">
      <alignment horizontal="left" vertical="center" wrapText="1"/>
    </xf>
    <xf numFmtId="49" fontId="5" fillId="9" borderId="5" xfId="0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Alignment="1">
      <alignment horizontal="right" vertical="center" wrapText="1"/>
    </xf>
    <xf numFmtId="0" fontId="7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47" fillId="0" borderId="0" xfId="47" applyFont="1" applyAlignment="1">
      <alignment horizontal="center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0" fontId="5" fillId="12" borderId="5" xfId="47" applyFont="1" applyFill="1" applyBorder="1" applyAlignment="1">
      <alignment horizontal="center" vertical="center" wrapText="1"/>
    </xf>
    <xf numFmtId="49" fontId="5" fillId="2" borderId="26" xfId="0" applyFont="1" applyFill="1" applyBorder="1" applyAlignment="1" applyProtection="1">
      <alignment horizontal="left" vertical="center" wrapText="1" indent="3"/>
      <protection locked="0"/>
    </xf>
    <xf numFmtId="49" fontId="5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</xf>
    <xf numFmtId="0" fontId="5" fillId="8" borderId="14" xfId="55" applyFont="1" applyFill="1" applyBorder="1" applyAlignment="1">
      <alignment horizontal="left" vertical="center" wrapText="1"/>
    </xf>
    <xf numFmtId="0" fontId="5" fillId="7" borderId="26" xfId="55" applyFont="1" applyFill="1" applyBorder="1" applyAlignment="1">
      <alignment horizontal="left" vertical="center" wrapText="1"/>
    </xf>
    <xf numFmtId="4" fontId="5" fillId="0" borderId="16" xfId="55" applyNumberFormat="1" applyFont="1" applyBorder="1" applyAlignment="1">
      <alignment horizontal="right" vertical="center" wrapText="1"/>
    </xf>
    <xf numFmtId="4" fontId="5" fillId="0" borderId="26" xfId="55" applyNumberFormat="1" applyFont="1" applyBorder="1" applyAlignment="1">
      <alignment horizontal="right" vertical="center" wrapText="1"/>
    </xf>
    <xf numFmtId="0" fontId="5" fillId="8" borderId="14" xfId="47" applyFont="1" applyFill="1" applyBorder="1" applyAlignment="1">
      <alignment horizontal="left" vertical="center" wrapText="1"/>
    </xf>
    <xf numFmtId="0" fontId="5" fillId="8" borderId="5" xfId="47" applyFont="1" applyFill="1" applyBorder="1" applyAlignment="1">
      <alignment horizontal="left" vertical="center" wrapText="1"/>
    </xf>
    <xf numFmtId="0" fontId="17" fillId="0" borderId="15" xfId="32" applyFont="1" applyBorder="1" applyAlignment="1">
      <alignment horizontal="left" vertical="center" wrapText="1" indent="1"/>
    </xf>
    <xf numFmtId="49" fontId="5" fillId="0" borderId="0" xfId="41" applyBorder="1" applyAlignment="1">
      <alignment horizontal="left" vertical="top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0" xfId="41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7" fillId="10" borderId="5" xfId="0" applyNumberFormat="1" applyFont="1" applyFill="1" applyBorder="1" applyAlignment="1">
      <alignment horizontal="center" vertical="center" wrapText="1"/>
    </xf>
    <xf numFmtId="0" fontId="5" fillId="8" borderId="41" xfId="54" applyFont="1" applyFill="1" applyBorder="1" applyAlignment="1">
      <alignment horizontal="left" vertical="center" wrapText="1"/>
    </xf>
    <xf numFmtId="0" fontId="5" fillId="8" borderId="15" xfId="54" applyFont="1" applyFill="1" applyBorder="1" applyAlignment="1">
      <alignment horizontal="left" vertical="center" wrapText="1"/>
    </xf>
    <xf numFmtId="0" fontId="5" fillId="8" borderId="14" xfId="54" applyFont="1" applyFill="1" applyBorder="1" applyAlignment="1">
      <alignment horizontal="left" vertical="center" wrapText="1"/>
    </xf>
    <xf numFmtId="0" fontId="5" fillId="9" borderId="19" xfId="55" applyFont="1" applyFill="1" applyBorder="1" applyAlignment="1" applyProtection="1">
      <alignment horizontal="left" vertical="center" wrapText="1"/>
      <protection locked="0"/>
    </xf>
    <xf numFmtId="0" fontId="5" fillId="9" borderId="23" xfId="55" applyFont="1" applyFill="1" applyBorder="1" applyAlignment="1" applyProtection="1">
      <alignment horizontal="left" vertical="center" wrapText="1"/>
      <protection locked="0"/>
    </xf>
    <xf numFmtId="0" fontId="5" fillId="9" borderId="21" xfId="55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>
      <alignment horizontal="center" vertical="center" wrapText="1"/>
    </xf>
    <xf numFmtId="49" fontId="5" fillId="11" borderId="37" xfId="54" applyNumberFormat="1" applyFont="1" applyFill="1" applyBorder="1" applyAlignment="1">
      <alignment horizontal="center" vertical="center" wrapText="1"/>
    </xf>
    <xf numFmtId="49" fontId="5" fillId="11" borderId="43" xfId="54" applyNumberFormat="1" applyFont="1" applyFill="1" applyBorder="1" applyAlignment="1">
      <alignment horizontal="center" vertical="center" wrapText="1"/>
    </xf>
    <xf numFmtId="49" fontId="5" fillId="11" borderId="44" xfId="54" applyNumberFormat="1" applyFont="1" applyFill="1" applyBorder="1" applyAlignment="1">
      <alignment horizontal="center" vertical="center" wrapText="1"/>
    </xf>
    <xf numFmtId="0" fontId="5" fillId="9" borderId="13" xfId="55" applyFont="1" applyFill="1" applyBorder="1" applyAlignment="1" applyProtection="1">
      <alignment horizontal="left" vertical="center" wrapText="1"/>
      <protection locked="0"/>
    </xf>
    <xf numFmtId="0" fontId="5" fillId="9" borderId="15" xfId="55" applyFont="1" applyFill="1" applyBorder="1" applyAlignment="1" applyProtection="1">
      <alignment horizontal="left" vertical="center" wrapText="1"/>
      <protection locked="0"/>
    </xf>
    <xf numFmtId="0" fontId="5" fillId="9" borderId="14" xfId="55" applyFont="1" applyFill="1" applyBorder="1" applyAlignment="1" applyProtection="1">
      <alignment horizontal="left" vertical="center" wrapText="1"/>
      <protection locked="0"/>
    </xf>
    <xf numFmtId="0" fontId="29" fillId="0" borderId="20" xfId="55" applyFont="1" applyBorder="1" applyAlignment="1">
      <alignment horizontal="center" vertical="top" wrapText="1"/>
    </xf>
    <xf numFmtId="0" fontId="29" fillId="0" borderId="0" xfId="55" applyFont="1" applyAlignment="1">
      <alignment horizontal="center" vertical="top" wrapText="1"/>
    </xf>
    <xf numFmtId="14" fontId="49" fillId="0" borderId="5" xfId="54" applyNumberFormat="1" applyFont="1" applyBorder="1" applyAlignment="1">
      <alignment horizontal="center" vertical="center" wrapText="1"/>
    </xf>
    <xf numFmtId="0" fontId="5" fillId="8" borderId="13" xfId="55" applyFont="1" applyFill="1" applyBorder="1" applyAlignment="1">
      <alignment horizontal="left" vertical="center" wrapText="1"/>
    </xf>
    <xf numFmtId="0" fontId="5" fillId="8" borderId="15" xfId="55" applyFont="1" applyFill="1" applyBorder="1" applyAlignment="1">
      <alignment horizontal="left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Font="1" applyBorder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0" fontId="5" fillId="12" borderId="5" xfId="45" applyFont="1" applyFill="1" applyBorder="1" applyAlignment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29" fillId="7" borderId="17" xfId="33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5" fillId="9" borderId="5" xfId="33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5" fillId="0" borderId="5" xfId="33" applyFont="1" applyBorder="1" applyAlignment="1">
      <alignment horizontal="left" vertical="center" wrapText="1"/>
    </xf>
    <xf numFmtId="0" fontId="5" fillId="0" borderId="5" xfId="54" applyFont="1" applyBorder="1" applyAlignment="1">
      <alignment horizontal="left" vertical="center" wrapText="1"/>
    </xf>
    <xf numFmtId="0" fontId="5" fillId="11" borderId="5" xfId="54" applyFont="1" applyFill="1" applyBorder="1" applyAlignment="1">
      <alignment horizontal="center" vertical="center" wrapText="1"/>
    </xf>
    <xf numFmtId="0" fontId="33" fillId="0" borderId="14" xfId="55" applyFont="1" applyBorder="1" applyAlignment="1">
      <alignment horizontal="center" vertical="center" wrapText="1"/>
    </xf>
    <xf numFmtId="0" fontId="5" fillId="8" borderId="41" xfId="47" applyFont="1" applyFill="1" applyBorder="1" applyAlignment="1">
      <alignment horizontal="left" vertical="center" wrapText="1"/>
    </xf>
    <xf numFmtId="0" fontId="5" fillId="8" borderId="15" xfId="47" applyFont="1" applyFill="1" applyBorder="1" applyAlignment="1">
      <alignment horizontal="left" vertical="center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8" borderId="13" xfId="54" applyFont="1" applyFill="1" applyBorder="1" applyAlignment="1">
      <alignment horizontal="left" vertical="center" wrapText="1"/>
    </xf>
  </cellXfs>
  <cellStyles count="180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- Акцент1" xfId="102" xr:uid="{00000000-0005-0000-0000-00000F000000}"/>
    <cellStyle name="20% — акцент1" xfId="74" builtinId="30" hidden="1"/>
    <cellStyle name="20% - Акцент2" xfId="103" xr:uid="{00000000-0005-0000-0000-000011000000}"/>
    <cellStyle name="20% — акцент2" xfId="78" builtinId="34" hidden="1"/>
    <cellStyle name="20% - Акцент3" xfId="104" xr:uid="{00000000-0005-0000-0000-000013000000}"/>
    <cellStyle name="20% — акцент3" xfId="82" builtinId="38" hidden="1"/>
    <cellStyle name="20% - Акцент4" xfId="105" xr:uid="{00000000-0005-0000-0000-000015000000}"/>
    <cellStyle name="20% — акцент4" xfId="86" builtinId="42" hidden="1"/>
    <cellStyle name="20% - Акцент5" xfId="106" xr:uid="{00000000-0005-0000-0000-000017000000}"/>
    <cellStyle name="20% — акцент5" xfId="90" builtinId="46" hidden="1"/>
    <cellStyle name="20% - Акцент6" xfId="107" xr:uid="{00000000-0005-0000-0000-000019000000}"/>
    <cellStyle name="20% — акцент6" xfId="94" builtinId="50" hidden="1"/>
    <cellStyle name="40% - Акцент1" xfId="108" xr:uid="{00000000-0005-0000-0000-00001B000000}"/>
    <cellStyle name="40% — акцент1" xfId="75" builtinId="31" hidden="1"/>
    <cellStyle name="40% - Акцент2" xfId="109" xr:uid="{00000000-0005-0000-0000-00001D000000}"/>
    <cellStyle name="40% — акцент2" xfId="79" builtinId="35" hidden="1"/>
    <cellStyle name="40% - Акцент3" xfId="110" xr:uid="{00000000-0005-0000-0000-00001F000000}"/>
    <cellStyle name="40% — акцент3" xfId="83" builtinId="39" hidden="1"/>
    <cellStyle name="40% - Акцент4" xfId="111" xr:uid="{00000000-0005-0000-0000-000021000000}"/>
    <cellStyle name="40% — акцент4" xfId="87" builtinId="43" hidden="1"/>
    <cellStyle name="40% - Акцент5" xfId="112" xr:uid="{00000000-0005-0000-0000-000023000000}"/>
    <cellStyle name="40% — акцент5" xfId="91" builtinId="47" hidden="1"/>
    <cellStyle name="40% - Акцент6" xfId="113" xr:uid="{00000000-0005-0000-0000-000025000000}"/>
    <cellStyle name="40% — акцент6" xfId="95" builtinId="51" hidden="1"/>
    <cellStyle name="60% - Акцент1" xfId="114" xr:uid="{00000000-0005-0000-0000-000027000000}"/>
    <cellStyle name="60% — акцент1" xfId="76" builtinId="32" hidden="1"/>
    <cellStyle name="60% - Акцент2" xfId="115" xr:uid="{00000000-0005-0000-0000-000029000000}"/>
    <cellStyle name="60% — акцент2" xfId="80" builtinId="36" hidden="1"/>
    <cellStyle name="60% - Акцент3" xfId="116" xr:uid="{00000000-0005-0000-0000-00002B000000}"/>
    <cellStyle name="60% — акцент3" xfId="84" builtinId="40" hidden="1"/>
    <cellStyle name="60% - Акцент4" xfId="117" xr:uid="{00000000-0005-0000-0000-00002D000000}"/>
    <cellStyle name="60% — акцент4" xfId="88" builtinId="44" hidden="1"/>
    <cellStyle name="60% - Акцент5" xfId="118" xr:uid="{00000000-0005-0000-0000-00002F000000}"/>
    <cellStyle name="60% — акцент5" xfId="92" builtinId="48" hidden="1"/>
    <cellStyle name="60% - Акцент6" xfId="119" xr:uid="{00000000-0005-0000-0000-000031000000}"/>
    <cellStyle name="60% — акцент6" xfId="96" builtinId="52" hidden="1"/>
    <cellStyle name="Action" xfId="120" xr:uid="{00000000-0005-0000-0000-000033000000}"/>
    <cellStyle name="Cells" xfId="121" xr:uid="{00000000-0005-0000-0000-000034000000}"/>
    <cellStyle name="Cells 2" xfId="122" xr:uid="{00000000-0005-0000-0000-000035000000}"/>
    <cellStyle name="Currency [0]" xfId="16" xr:uid="{00000000-0005-0000-0000-000036000000}"/>
    <cellStyle name="currency1" xfId="17" xr:uid="{00000000-0005-0000-0000-000037000000}"/>
    <cellStyle name="Currency2" xfId="18" xr:uid="{00000000-0005-0000-0000-000038000000}"/>
    <cellStyle name="currency3" xfId="19" xr:uid="{00000000-0005-0000-0000-000039000000}"/>
    <cellStyle name="currency4" xfId="20" xr:uid="{00000000-0005-0000-0000-00003A000000}"/>
    <cellStyle name="DblClick" xfId="123" xr:uid="{00000000-0005-0000-0000-00003B000000}"/>
    <cellStyle name="Followed Hyperlink" xfId="21" xr:uid="{00000000-0005-0000-0000-00003C000000}"/>
    <cellStyle name="Formuls" xfId="124" xr:uid="{00000000-0005-0000-0000-00003D000000}"/>
    <cellStyle name="Header" xfId="125" xr:uid="{00000000-0005-0000-0000-00003E000000}"/>
    <cellStyle name="Header 3" xfId="22" xr:uid="{00000000-0005-0000-0000-00003F000000}"/>
    <cellStyle name="Hyperlink" xfId="23" xr:uid="{00000000-0005-0000-0000-000040000000}"/>
    <cellStyle name="normal" xfId="24" xr:uid="{00000000-0005-0000-0000-000041000000}"/>
    <cellStyle name="Normal1" xfId="25" xr:uid="{00000000-0005-0000-0000-000042000000}"/>
    <cellStyle name="Normal2" xfId="26" xr:uid="{00000000-0005-0000-0000-000043000000}"/>
    <cellStyle name="Percent1" xfId="27" xr:uid="{00000000-0005-0000-0000-000044000000}"/>
    <cellStyle name="Title" xfId="126" xr:uid="{00000000-0005-0000-0000-000045000000}"/>
    <cellStyle name="Title 2" xfId="127" xr:uid="{00000000-0005-0000-0000-000046000000}"/>
    <cellStyle name="Title 4" xfId="28" xr:uid="{00000000-0005-0000-0000-000047000000}"/>
    <cellStyle name="Акцент1" xfId="73" builtinId="29" hidden="1"/>
    <cellStyle name="Акцент1" xfId="128" xr:uid="{00000000-0005-0000-0000-000049000000}"/>
    <cellStyle name="Акцент2" xfId="77" builtinId="33" hidden="1"/>
    <cellStyle name="Акцент2" xfId="129" xr:uid="{00000000-0005-0000-0000-00004B000000}"/>
    <cellStyle name="Акцент3" xfId="81" builtinId="37" hidden="1"/>
    <cellStyle name="Акцент3" xfId="130" xr:uid="{00000000-0005-0000-0000-00004D000000}"/>
    <cellStyle name="Акцент4" xfId="85" builtinId="41" hidden="1"/>
    <cellStyle name="Акцент4" xfId="131" xr:uid="{00000000-0005-0000-0000-00004F000000}"/>
    <cellStyle name="Акцент5" xfId="89" builtinId="45" hidden="1"/>
    <cellStyle name="Акцент5" xfId="132" xr:uid="{00000000-0005-0000-0000-000051000000}"/>
    <cellStyle name="Акцент6" xfId="93" builtinId="49" hidden="1"/>
    <cellStyle name="Акцент6" xfId="133" xr:uid="{00000000-0005-0000-0000-000053000000}"/>
    <cellStyle name="Ввод " xfId="29" builtinId="20" customBuiltin="1"/>
    <cellStyle name="Вывод" xfId="65" builtinId="21" hidden="1"/>
    <cellStyle name="Вывод" xfId="134" xr:uid="{00000000-0005-0000-0000-000056000000}"/>
    <cellStyle name="Вычисление" xfId="66" builtinId="22" hidden="1"/>
    <cellStyle name="Вычисление" xfId="135" xr:uid="{00000000-0005-0000-0000-000058000000}"/>
    <cellStyle name="Гиперссылка" xfId="30" builtinId="8" customBuiltin="1"/>
    <cellStyle name="Гиперссылка 2" xfId="136" xr:uid="{00000000-0005-0000-0000-00005A000000}"/>
    <cellStyle name="Гиперссылка 2 2" xfId="31" xr:uid="{00000000-0005-0000-0000-00005B000000}"/>
    <cellStyle name="Гиперссылка 3" xfId="137" xr:uid="{00000000-0005-0000-0000-00005C000000}"/>
    <cellStyle name="Гиперссылка 4" xfId="138" xr:uid="{00000000-0005-0000-0000-00005D000000}"/>
    <cellStyle name="Гиперссылка 4 2" xfId="139" xr:uid="{00000000-0005-0000-0000-00005E000000}"/>
    <cellStyle name="Гиперссылка 4_PASSPORT.TEPLO.PROIZV(v6.0.1)" xfId="140" xr:uid="{00000000-0005-0000-0000-00005F000000}"/>
    <cellStyle name="Гиперссылка 5" xfId="141" xr:uid="{00000000-0005-0000-0000-000060000000}"/>
    <cellStyle name="Денежный" xfId="99" builtinId="4" hidden="1"/>
    <cellStyle name="Денежный [0]" xfId="100" builtinId="7" hidden="1"/>
    <cellStyle name="Заголовок" xfId="32" xr:uid="{00000000-0005-0000-0000-000063000000}"/>
    <cellStyle name="Заголовок 1" xfId="58" builtinId="16" hidden="1"/>
    <cellStyle name="Заголовок 1" xfId="142" xr:uid="{00000000-0005-0000-0000-000065000000}"/>
    <cellStyle name="Заголовок 2" xfId="59" builtinId="17" hidden="1"/>
    <cellStyle name="Заголовок 2" xfId="143" xr:uid="{00000000-0005-0000-0000-000067000000}"/>
    <cellStyle name="Заголовок 3" xfId="60" builtinId="18" hidden="1"/>
    <cellStyle name="Заголовок 3" xfId="144" xr:uid="{00000000-0005-0000-0000-000069000000}"/>
    <cellStyle name="Заголовок 4" xfId="61" builtinId="19" hidden="1"/>
    <cellStyle name="Заголовок 4" xfId="145" xr:uid="{00000000-0005-0000-0000-00006B000000}"/>
    <cellStyle name="ЗаголовокСтолбца" xfId="33" xr:uid="{00000000-0005-0000-0000-00006C000000}"/>
    <cellStyle name="Значение" xfId="34" xr:uid="{00000000-0005-0000-0000-00006D000000}"/>
    <cellStyle name="Итог" xfId="72" builtinId="25" hidden="1"/>
    <cellStyle name="Итог" xfId="146" xr:uid="{00000000-0005-0000-0000-00006F000000}"/>
    <cellStyle name="Контрольная ячейка" xfId="68" builtinId="23" hidden="1"/>
    <cellStyle name="Контрольная ячейка" xfId="147" xr:uid="{00000000-0005-0000-0000-000071000000}"/>
    <cellStyle name="Название" xfId="57" builtinId="15" hidden="1"/>
    <cellStyle name="Название" xfId="148" xr:uid="{00000000-0005-0000-0000-000073000000}"/>
    <cellStyle name="Нейтральный" xfId="64" builtinId="28" hidden="1"/>
    <cellStyle name="Нейтральный" xfId="149" xr:uid="{00000000-0005-0000-0000-000075000000}"/>
    <cellStyle name="Обычный" xfId="0" builtinId="0" customBuiltin="1"/>
    <cellStyle name="Обычный 10" xfId="35" xr:uid="{00000000-0005-0000-0000-000077000000}"/>
    <cellStyle name="Обычный 12" xfId="150" xr:uid="{00000000-0005-0000-0000-000078000000}"/>
    <cellStyle name="Обычный 12 2" xfId="36" xr:uid="{00000000-0005-0000-0000-000079000000}"/>
    <cellStyle name="Обычный 12 3 2" xfId="151" xr:uid="{00000000-0005-0000-0000-00007A000000}"/>
    <cellStyle name="Обычный 14" xfId="37" xr:uid="{00000000-0005-0000-0000-00007B000000}"/>
    <cellStyle name="Обычный 14 2" xfId="152" xr:uid="{00000000-0005-0000-0000-00007C000000}"/>
    <cellStyle name="Обычный 14_UPDATE.WARM.CALC.INDEX.2015.TO.1.2.3" xfId="153" xr:uid="{00000000-0005-0000-0000-00007D000000}"/>
    <cellStyle name="Обычный 15" xfId="38" xr:uid="{00000000-0005-0000-0000-00007E000000}"/>
    <cellStyle name="Обычный 2" xfId="39" xr:uid="{00000000-0005-0000-0000-00007F000000}"/>
    <cellStyle name="Обычный 2 10 2" xfId="154" xr:uid="{00000000-0005-0000-0000-000080000000}"/>
    <cellStyle name="Обычный 2 2" xfId="40" xr:uid="{00000000-0005-0000-0000-000081000000}"/>
    <cellStyle name="Обычный 2 2 2" xfId="155" xr:uid="{00000000-0005-0000-0000-000082000000}"/>
    <cellStyle name="Обычный 2 3" xfId="156" xr:uid="{00000000-0005-0000-0000-000083000000}"/>
    <cellStyle name="Обычный 2 7" xfId="157" xr:uid="{00000000-0005-0000-0000-000084000000}"/>
    <cellStyle name="Обычный 2 8" xfId="158" xr:uid="{00000000-0005-0000-0000-000085000000}"/>
    <cellStyle name="Обычный 2_13 09 24 Баланс (3)" xfId="159" xr:uid="{00000000-0005-0000-0000-000086000000}"/>
    <cellStyle name="Обычный 20" xfId="160" xr:uid="{00000000-0005-0000-0000-000087000000}"/>
    <cellStyle name="Обычный 21" xfId="161" xr:uid="{00000000-0005-0000-0000-000088000000}"/>
    <cellStyle name="Обычный 22" xfId="162" xr:uid="{00000000-0005-0000-0000-000089000000}"/>
    <cellStyle name="Обычный 23" xfId="163" xr:uid="{00000000-0005-0000-0000-00008A000000}"/>
    <cellStyle name="Обычный 3" xfId="41" xr:uid="{00000000-0005-0000-0000-00008B000000}"/>
    <cellStyle name="Обычный 3 2" xfId="42" xr:uid="{00000000-0005-0000-0000-00008C000000}"/>
    <cellStyle name="Обычный 3 3" xfId="43" xr:uid="{00000000-0005-0000-0000-00008D000000}"/>
    <cellStyle name="Обычный 3 3 2" xfId="164" xr:uid="{00000000-0005-0000-0000-00008E000000}"/>
    <cellStyle name="Обычный 3 3_PASSPORT.TEPLO.PROIZV(v6.0.1)" xfId="165" xr:uid="{00000000-0005-0000-0000-00008F000000}"/>
    <cellStyle name="Обычный 4" xfId="44" xr:uid="{00000000-0005-0000-0000-000090000000}"/>
    <cellStyle name="Обычный 4 2" xfId="166" xr:uid="{00000000-0005-0000-0000-000091000000}"/>
    <cellStyle name="Обычный 4_PASSPORT.TEPLO.PROIZV(v6.0.1)" xfId="167" xr:uid="{00000000-0005-0000-0000-000092000000}"/>
    <cellStyle name="Обычный 5" xfId="168" xr:uid="{00000000-0005-0000-0000-000093000000}"/>
    <cellStyle name="Обычный_BALANCE.WARM.2007YEAR(FACT)" xfId="45" xr:uid="{00000000-0005-0000-0000-000094000000}"/>
    <cellStyle name="Обычный_INVEST.WARM.PLAN.4.78(v0.1)" xfId="46" xr:uid="{00000000-0005-0000-0000-000095000000}"/>
    <cellStyle name="Обычный_JKH.OPEN.INFO.HVS(v3.5)_цены161210" xfId="47" xr:uid="{00000000-0005-0000-0000-000096000000}"/>
    <cellStyle name="Обычный_JKH.OPEN.INFO.PRICE.VO_v4.0(10.02.11)" xfId="48" xr:uid="{00000000-0005-0000-0000-000097000000}"/>
    <cellStyle name="Обычный_KRU.TARIFF.FACT-0.3" xfId="49" xr:uid="{00000000-0005-0000-0000-000098000000}"/>
    <cellStyle name="Обычный_MINENERGO.340.PRIL79(v0.1)" xfId="50" xr:uid="{00000000-0005-0000-0000-000099000000}"/>
    <cellStyle name="Обычный_PREDEL.JKH.2010(v1.3)" xfId="51" xr:uid="{00000000-0005-0000-0000-00009A000000}"/>
    <cellStyle name="Обычный_razrabotka_sablonov_po_WKU" xfId="52" xr:uid="{00000000-0005-0000-0000-00009B000000}"/>
    <cellStyle name="Обычный_SIMPLE_1_massive2" xfId="53" xr:uid="{00000000-0005-0000-0000-00009C000000}"/>
    <cellStyle name="Обычный_ЖКУ_проект3" xfId="54" xr:uid="{00000000-0005-0000-0000-00009D000000}"/>
    <cellStyle name="Обычный_Мониторинг инвестиций" xfId="55" xr:uid="{00000000-0005-0000-0000-00009E000000}"/>
    <cellStyle name="Обычный_Шаблон по источникам для Модуля Реестр (2)" xfId="56" xr:uid="{00000000-0005-0000-0000-00009F000000}"/>
    <cellStyle name="Плохой" xfId="63" builtinId="27" hidden="1"/>
    <cellStyle name="Плохой" xfId="169" xr:uid="{00000000-0005-0000-0000-0000A1000000}"/>
    <cellStyle name="Пояснение" xfId="71" builtinId="53" hidden="1"/>
    <cellStyle name="Пояснение" xfId="170" xr:uid="{00000000-0005-0000-0000-0000A3000000}"/>
    <cellStyle name="Примечание" xfId="70" builtinId="10" hidden="1"/>
    <cellStyle name="Примечание" xfId="171" xr:uid="{00000000-0005-0000-0000-0000A5000000}"/>
    <cellStyle name="Процентный" xfId="101" builtinId="5" hidden="1"/>
    <cellStyle name="Связанная ячейка" xfId="67" builtinId="24" hidden="1"/>
    <cellStyle name="Связанная ячейка" xfId="172" xr:uid="{00000000-0005-0000-0000-0000A8000000}"/>
    <cellStyle name="Стиль 1" xfId="173" xr:uid="{00000000-0005-0000-0000-0000A9000000}"/>
    <cellStyle name="Текст предупреждения" xfId="69" builtinId="11" hidden="1"/>
    <cellStyle name="Текст предупреждения" xfId="174" xr:uid="{00000000-0005-0000-0000-0000AB000000}"/>
    <cellStyle name="Финансовый" xfId="97" builtinId="3" hidden="1"/>
    <cellStyle name="Финансовый [0]" xfId="98" builtinId="6" hidden="1"/>
    <cellStyle name="Формула" xfId="175" xr:uid="{00000000-0005-0000-0000-0000AE000000}"/>
    <cellStyle name="ФормулаВБ_Мониторинг инвестиций" xfId="176" xr:uid="{00000000-0005-0000-0000-0000AF000000}"/>
    <cellStyle name="ФормулаНаКонтроль" xfId="177" xr:uid="{00000000-0005-0000-0000-0000B0000000}"/>
    <cellStyle name="Хороший" xfId="62" builtinId="26" hidden="1"/>
    <cellStyle name="Хороший" xfId="178" xr:uid="{00000000-0005-0000-0000-0000B2000000}"/>
    <cellStyle name="Шапка" xfId="179" xr:uid="{00000000-0005-0000-0000-0000B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B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B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C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C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C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C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C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D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D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E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E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E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E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E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F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F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10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10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10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10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10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1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1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200-0000D6F16D00}"/>
            </a:ext>
          </a:extLst>
        </xdr:cNvPr>
        <xdr:cNvGrpSpPr>
          <a:grpSpLocks/>
        </xdr:cNvGrpSpPr>
      </xdr:nvGrpSpPr>
      <xdr:grpSpPr bwMode="auto">
        <a:xfrm>
          <a:off x="117443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2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2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2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2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2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pSpPr>
          <a:grpSpLocks/>
        </xdr:cNvGrpSpPr>
      </xdr:nvGrpSpPr>
      <xdr:grpSpPr bwMode="auto">
        <a:xfrm>
          <a:off x="107156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GrpSpPr>
          <a:grpSpLocks/>
        </xdr:cNvGrpSpPr>
      </xdr:nvGrpSpPr>
      <xdr:grpSpPr bwMode="auto">
        <a:xfrm>
          <a:off x="10715625" y="3619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3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3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4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4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4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4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4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5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5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6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6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6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6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7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7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6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6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6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4914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A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A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32</xdr:row>
      <xdr:rowOff>0</xdr:rowOff>
    </xdr:from>
    <xdr:to>
      <xdr:col>9</xdr:col>
      <xdr:colOff>228600</xdr:colOff>
      <xdr:row>32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A00-0000DCA76D00}"/>
            </a:ext>
          </a:extLst>
        </xdr:cNvPr>
        <xdr:cNvGrpSpPr>
          <a:grpSpLocks/>
        </xdr:cNvGrpSpPr>
      </xdr:nvGrpSpPr>
      <xdr:grpSpPr bwMode="auto">
        <a:xfrm>
          <a:off x="8010525" y="103632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A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A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5_12">
    <tabColor theme="0" tint="-0.249977111117893"/>
  </sheetPr>
  <dimension ref="A1:T19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Крымский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Крымское городское (03625101)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Молдаванское (03625419)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Нижнебаканское (03625412)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Троицкое (03625422)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631"/>
      <c r="B17" s="631"/>
      <c r="C17" s="631"/>
      <c r="D17" s="403">
        <v>5</v>
      </c>
      <c r="F17" s="228" t="e">
        <f ca="1">"4."&amp;mergeValue(A17) &amp;"."&amp;mergeValue(B17)&amp;"."&amp;mergeValue(C17)&amp;"."&amp;mergeValue(D17)</f>
        <v>#NAME?</v>
      </c>
      <c r="G17" s="468" t="s">
        <v>532</v>
      </c>
      <c r="H17" s="385" t="str">
        <f>IF(Территории!R18="","","" &amp; Территории!R18 &amp; "")</f>
        <v>Южное (03625431)</v>
      </c>
      <c r="I17" s="632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393"/>
      <c r="G18" s="466"/>
      <c r="H18" s="46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algorithmName="SHA-512" hashValue="WenQJusmcufQUEERUp5QZvVuqkG8AhF7gNVdDSORHfjDoadyPqIm5ENqnqbER0Yx/lxMvakSVNVMK1nYFNQSlQ==" saltValue="a8IfqbmzI5PZOgRzE8Q9RQ==" spinCount="100000" sheet="1" objects="1" scenarios="1" formatColumns="0" formatRows="0"/>
  <mergeCells count="8">
    <mergeCell ref="G19:H19"/>
    <mergeCell ref="F2:H2"/>
    <mergeCell ref="F4:H4"/>
    <mergeCell ref="I4:I5"/>
    <mergeCell ref="A8:A17"/>
    <mergeCell ref="B11:B17"/>
    <mergeCell ref="C12:C17"/>
    <mergeCell ref="I13:I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8:I19" xr:uid="{00000000-0002-0000-0900-000000000000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_1">
    <tabColor rgb="FFEAEBEE"/>
  </sheetPr>
  <dimension ref="A1:AF36"/>
  <sheetViews>
    <sheetView showGridLines="0" topLeftCell="C4" zoomScaleNormal="100" workbookViewId="0">
      <selection activeCell="J34" sqref="J34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46.7109375" style="30" customWidth="1"/>
    <col min="6" max="6" width="35.7109375" style="30" customWidth="1"/>
    <col min="7" max="7" width="3.7109375" style="30" customWidth="1"/>
    <col min="8" max="9" width="11.7109375" style="30" customWidth="1"/>
    <col min="10" max="11" width="35.7109375" style="30" customWidth="1"/>
    <col min="12" max="12" width="84.85546875" style="30" customWidth="1"/>
    <col min="13" max="13" width="10.5703125" style="30"/>
    <col min="14" max="15" width="10.5703125" style="284"/>
    <col min="16" max="16384" width="10.5703125" style="30"/>
  </cols>
  <sheetData>
    <row r="1" spans="1:32" hidden="1">
      <c r="S1" s="416"/>
      <c r="AF1" s="462"/>
    </row>
    <row r="2" spans="1:32" hidden="1"/>
    <row r="3" spans="1:32" hidden="1"/>
    <row r="4" spans="1:32" ht="3" customHeight="1">
      <c r="C4" s="79"/>
      <c r="D4" s="31"/>
      <c r="E4" s="31"/>
      <c r="F4" s="31"/>
      <c r="G4" s="31"/>
      <c r="H4" s="31"/>
      <c r="I4" s="31"/>
      <c r="J4" s="31"/>
      <c r="K4" s="32"/>
      <c r="L4" s="32"/>
    </row>
    <row r="5" spans="1:32" ht="26.1" customHeight="1">
      <c r="C5" s="79"/>
      <c r="D5" s="635" t="s">
        <v>641</v>
      </c>
      <c r="E5" s="635"/>
      <c r="F5" s="635"/>
      <c r="G5" s="635"/>
      <c r="H5" s="635"/>
      <c r="I5" s="635"/>
      <c r="J5" s="635"/>
      <c r="K5" s="635"/>
      <c r="L5" s="398"/>
    </row>
    <row r="6" spans="1:32" ht="3" customHeight="1">
      <c r="C6" s="79"/>
      <c r="D6" s="31"/>
      <c r="E6" s="77"/>
      <c r="F6" s="77"/>
      <c r="G6" s="77"/>
      <c r="H6" s="77"/>
      <c r="I6" s="77"/>
      <c r="J6" s="77"/>
      <c r="K6" s="76"/>
      <c r="L6" s="357"/>
    </row>
    <row r="7" spans="1:32" ht="18.75">
      <c r="C7" s="79"/>
      <c r="D7" s="31"/>
      <c r="E7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652" t="str">
        <f>IF(datePr_ch="",IF(datePr="","",datePr),datePr_ch)</f>
        <v>28.04.2023</v>
      </c>
      <c r="G7" s="652"/>
      <c r="H7" s="652"/>
      <c r="I7" s="652"/>
      <c r="J7" s="652"/>
      <c r="K7" s="652"/>
      <c r="L7" s="549"/>
      <c r="M7" s="259"/>
    </row>
    <row r="8" spans="1:32" ht="18.75">
      <c r="C8" s="79"/>
      <c r="D8" s="31"/>
      <c r="E8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652" t="str">
        <f>IF(numberPr_ch="",IF(numberPr="","",numberPr),numberPr_ch)</f>
        <v>57-3175/23</v>
      </c>
      <c r="G8" s="652"/>
      <c r="H8" s="652"/>
      <c r="I8" s="652"/>
      <c r="J8" s="652"/>
      <c r="K8" s="652"/>
      <c r="L8" s="549"/>
      <c r="M8" s="259"/>
    </row>
    <row r="9" spans="1:32">
      <c r="C9" s="79"/>
      <c r="D9" s="31"/>
      <c r="E9" s="77"/>
      <c r="F9" s="77"/>
      <c r="G9" s="77"/>
      <c r="H9" s="77"/>
      <c r="I9" s="77"/>
      <c r="J9" s="77"/>
      <c r="K9" s="76"/>
      <c r="L9" s="357"/>
    </row>
    <row r="10" spans="1:32" ht="21" customHeight="1">
      <c r="C10" s="79"/>
      <c r="D10" s="633" t="s">
        <v>496</v>
      </c>
      <c r="E10" s="633"/>
      <c r="F10" s="633"/>
      <c r="G10" s="633"/>
      <c r="H10" s="633"/>
      <c r="I10" s="633"/>
      <c r="J10" s="633"/>
      <c r="K10" s="633"/>
      <c r="L10" s="634" t="s">
        <v>497</v>
      </c>
    </row>
    <row r="11" spans="1:32" ht="21" customHeight="1">
      <c r="C11" s="79"/>
      <c r="D11" s="647" t="s">
        <v>95</v>
      </c>
      <c r="E11" s="649" t="s">
        <v>299</v>
      </c>
      <c r="F11" s="649" t="s">
        <v>23</v>
      </c>
      <c r="G11" s="653" t="s">
        <v>642</v>
      </c>
      <c r="H11" s="654"/>
      <c r="I11" s="655"/>
      <c r="J11" s="649" t="s">
        <v>491</v>
      </c>
      <c r="K11" s="649" t="s">
        <v>498</v>
      </c>
      <c r="L11" s="634"/>
    </row>
    <row r="12" spans="1:32" ht="21" customHeight="1">
      <c r="C12" s="79"/>
      <c r="D12" s="648"/>
      <c r="E12" s="650"/>
      <c r="F12" s="650"/>
      <c r="G12" s="659" t="s">
        <v>643</v>
      </c>
      <c r="H12" s="660"/>
      <c r="I12" s="104" t="s">
        <v>644</v>
      </c>
      <c r="J12" s="650"/>
      <c r="K12" s="650"/>
      <c r="L12" s="634"/>
    </row>
    <row r="13" spans="1:32" ht="12" customHeight="1">
      <c r="C13" s="79"/>
      <c r="D13" s="37" t="s">
        <v>96</v>
      </c>
      <c r="E13" s="37" t="s">
        <v>52</v>
      </c>
      <c r="F13" s="37" t="s">
        <v>53</v>
      </c>
      <c r="G13" s="661" t="s">
        <v>54</v>
      </c>
      <c r="H13" s="661"/>
      <c r="I13" s="37" t="s">
        <v>71</v>
      </c>
      <c r="J13" s="37" t="s">
        <v>72</v>
      </c>
      <c r="K13" s="37" t="s">
        <v>186</v>
      </c>
      <c r="L13" s="37" t="s">
        <v>187</v>
      </c>
    </row>
    <row r="14" spans="1:32" ht="14.25" customHeight="1">
      <c r="A14" s="209"/>
      <c r="C14" s="79"/>
      <c r="D14" s="520">
        <v>1</v>
      </c>
      <c r="E14" s="644" t="s">
        <v>645</v>
      </c>
      <c r="F14" s="646"/>
      <c r="G14" s="646"/>
      <c r="H14" s="646"/>
      <c r="I14" s="646"/>
      <c r="J14" s="646"/>
      <c r="K14" s="646"/>
      <c r="L14" s="169"/>
      <c r="M14" s="522"/>
    </row>
    <row r="15" spans="1:32" ht="56.25">
      <c r="A15" s="209"/>
      <c r="C15" s="79"/>
      <c r="D15" s="520" t="s">
        <v>297</v>
      </c>
      <c r="E15" s="362" t="s">
        <v>500</v>
      </c>
      <c r="F15" s="362" t="s">
        <v>500</v>
      </c>
      <c r="G15" s="662" t="s">
        <v>500</v>
      </c>
      <c r="H15" s="663"/>
      <c r="I15" s="362" t="s">
        <v>500</v>
      </c>
      <c r="J15" s="464" t="s">
        <v>1780</v>
      </c>
      <c r="K15" s="548"/>
      <c r="L15" s="169" t="s">
        <v>646</v>
      </c>
      <c r="M15" s="522"/>
    </row>
    <row r="16" spans="1:32" ht="18.75">
      <c r="A16" s="209"/>
      <c r="B16" s="226">
        <v>3</v>
      </c>
      <c r="C16" s="79"/>
      <c r="D16" s="523">
        <v>2</v>
      </c>
      <c r="E16" s="656" t="s">
        <v>647</v>
      </c>
      <c r="F16" s="657"/>
      <c r="G16" s="657"/>
      <c r="H16" s="658"/>
      <c r="I16" s="658"/>
      <c r="J16" s="658" t="s">
        <v>500</v>
      </c>
      <c r="K16" s="658"/>
      <c r="L16" s="518"/>
      <c r="M16" s="522"/>
    </row>
    <row r="17" spans="1:15" ht="90" customHeight="1">
      <c r="A17" s="209"/>
      <c r="C17" s="639"/>
      <c r="D17" s="651" t="s">
        <v>648</v>
      </c>
      <c r="E17" s="640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17" s="362"/>
      <c r="H17" s="547" t="s">
        <v>3052</v>
      </c>
      <c r="I17" s="479" t="s">
        <v>1539</v>
      </c>
      <c r="J17" s="464" t="s">
        <v>249</v>
      </c>
      <c r="K17" s="362" t="s">
        <v>500</v>
      </c>
      <c r="L17" s="636" t="s">
        <v>649</v>
      </c>
      <c r="M17" s="522"/>
    </row>
    <row r="18" spans="1:15" ht="18.75">
      <c r="A18" s="209"/>
      <c r="C18" s="639"/>
      <c r="D18" s="651"/>
      <c r="E18" s="640"/>
      <c r="F18" s="645"/>
      <c r="G18" s="524"/>
      <c r="H18" s="519" t="s">
        <v>278</v>
      </c>
      <c r="I18" s="366"/>
      <c r="J18" s="366"/>
      <c r="K18" s="364"/>
      <c r="L18" s="638"/>
      <c r="M18" s="522"/>
    </row>
    <row r="19" spans="1:15" ht="18.75">
      <c r="A19" s="209"/>
      <c r="B19" s="226">
        <v>3</v>
      </c>
      <c r="C19" s="79"/>
      <c r="D19" s="227" t="s">
        <v>53</v>
      </c>
      <c r="E19" s="644" t="s">
        <v>650</v>
      </c>
      <c r="F19" s="644"/>
      <c r="G19" s="644"/>
      <c r="H19" s="644"/>
      <c r="I19" s="644"/>
      <c r="J19" s="644"/>
      <c r="K19" s="644"/>
      <c r="L19" s="463"/>
      <c r="M19" s="522"/>
    </row>
    <row r="20" spans="1:15" ht="33.75">
      <c r="A20" s="209"/>
      <c r="C20" s="79"/>
      <c r="D20" s="520" t="s">
        <v>492</v>
      </c>
      <c r="E20" s="362" t="s">
        <v>500</v>
      </c>
      <c r="F20" s="362" t="s">
        <v>500</v>
      </c>
      <c r="G20" s="662" t="s">
        <v>500</v>
      </c>
      <c r="H20" s="663"/>
      <c r="I20" s="362" t="s">
        <v>500</v>
      </c>
      <c r="J20" s="362" t="s">
        <v>500</v>
      </c>
      <c r="K20" s="548"/>
      <c r="L20" s="169" t="s">
        <v>651</v>
      </c>
      <c r="M20" s="522"/>
    </row>
    <row r="21" spans="1:15" ht="18.75">
      <c r="A21" s="209"/>
      <c r="B21" s="226">
        <v>3</v>
      </c>
      <c r="C21" s="79"/>
      <c r="D21" s="227" t="s">
        <v>54</v>
      </c>
      <c r="E21" s="644" t="s">
        <v>652</v>
      </c>
      <c r="F21" s="644"/>
      <c r="G21" s="644"/>
      <c r="H21" s="644"/>
      <c r="I21" s="644"/>
      <c r="J21" s="644"/>
      <c r="K21" s="644"/>
      <c r="L21" s="463"/>
      <c r="M21" s="522"/>
    </row>
    <row r="22" spans="1:15" ht="51" customHeight="1">
      <c r="A22" s="209"/>
      <c r="C22" s="639"/>
      <c r="D22" s="651" t="s">
        <v>493</v>
      </c>
      <c r="E22" s="640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22" s="362"/>
      <c r="H22" s="479" t="s">
        <v>3052</v>
      </c>
      <c r="I22" s="479" t="s">
        <v>3067</v>
      </c>
      <c r="J22" s="551">
        <v>318271.14</v>
      </c>
      <c r="K22" s="362" t="s">
        <v>500</v>
      </c>
      <c r="L22" s="636" t="s">
        <v>653</v>
      </c>
      <c r="M22" s="522"/>
    </row>
    <row r="23" spans="1:15" ht="18.95" customHeight="1">
      <c r="A23" s="209"/>
      <c r="C23" s="639"/>
      <c r="D23" s="651"/>
      <c r="E23" s="640"/>
      <c r="F23" s="645"/>
      <c r="G23" s="552" t="s">
        <v>3062</v>
      </c>
      <c r="H23" s="479" t="s">
        <v>3066</v>
      </c>
      <c r="I23" s="479" t="s">
        <v>1539</v>
      </c>
      <c r="J23" s="551">
        <v>317985.36</v>
      </c>
      <c r="K23" s="362" t="s">
        <v>500</v>
      </c>
      <c r="L23" s="637"/>
      <c r="M23" s="522"/>
    </row>
    <row r="24" spans="1:15" ht="18.75" customHeight="1">
      <c r="A24" s="209"/>
      <c r="C24" s="639"/>
      <c r="D24" s="651"/>
      <c r="E24" s="640"/>
      <c r="F24" s="645"/>
      <c r="G24" s="524"/>
      <c r="H24" s="519" t="s">
        <v>278</v>
      </c>
      <c r="I24" s="363"/>
      <c r="J24" s="363"/>
      <c r="K24" s="364"/>
      <c r="L24" s="638"/>
      <c r="M24" s="522"/>
    </row>
    <row r="25" spans="1:15" ht="18.75">
      <c r="A25" s="209"/>
      <c r="C25" s="79"/>
      <c r="D25" s="227" t="s">
        <v>71</v>
      </c>
      <c r="E25" s="644" t="s">
        <v>654</v>
      </c>
      <c r="F25" s="644"/>
      <c r="G25" s="644"/>
      <c r="H25" s="644"/>
      <c r="I25" s="644"/>
      <c r="J25" s="644"/>
      <c r="K25" s="644"/>
      <c r="L25" s="463"/>
      <c r="M25" s="522"/>
    </row>
    <row r="26" spans="1:15" ht="62.1" customHeight="1">
      <c r="A26" s="209"/>
      <c r="C26" s="639"/>
      <c r="D26" s="641" t="s">
        <v>494</v>
      </c>
      <c r="E26" s="640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6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26" s="362"/>
      <c r="H26" s="547" t="s">
        <v>3052</v>
      </c>
      <c r="I26" s="479" t="s">
        <v>3067</v>
      </c>
      <c r="J26" s="551">
        <v>3327.13</v>
      </c>
      <c r="K26" s="362" t="s">
        <v>500</v>
      </c>
      <c r="L26" s="636" t="s">
        <v>655</v>
      </c>
      <c r="M26" s="522"/>
    </row>
    <row r="27" spans="1:15" ht="18.95" customHeight="1">
      <c r="A27" s="209"/>
      <c r="C27" s="639"/>
      <c r="D27" s="643"/>
      <c r="E27" s="640"/>
      <c r="F27" s="645"/>
      <c r="G27" s="552" t="s">
        <v>3062</v>
      </c>
      <c r="H27" s="479" t="s">
        <v>3066</v>
      </c>
      <c r="I27" s="479" t="s">
        <v>1539</v>
      </c>
      <c r="J27" s="551">
        <v>3327.13</v>
      </c>
      <c r="K27" s="362" t="s">
        <v>500</v>
      </c>
      <c r="L27" s="637"/>
      <c r="M27" s="522"/>
    </row>
    <row r="28" spans="1:15" ht="18.75" customHeight="1">
      <c r="A28" s="209"/>
      <c r="C28" s="639"/>
      <c r="D28" s="642"/>
      <c r="E28" s="640"/>
      <c r="F28" s="645"/>
      <c r="G28" s="524"/>
      <c r="H28" s="519" t="s">
        <v>278</v>
      </c>
      <c r="I28" s="363"/>
      <c r="J28" s="363"/>
      <c r="K28" s="364"/>
      <c r="L28" s="638"/>
      <c r="M28" s="522"/>
    </row>
    <row r="29" spans="1:15" ht="26.1" customHeight="1">
      <c r="A29" s="209"/>
      <c r="C29" s="79"/>
      <c r="D29" s="227" t="s">
        <v>72</v>
      </c>
      <c r="E29" s="644" t="s">
        <v>656</v>
      </c>
      <c r="F29" s="644"/>
      <c r="G29" s="644"/>
      <c r="H29" s="644"/>
      <c r="I29" s="644"/>
      <c r="J29" s="644"/>
      <c r="K29" s="644"/>
      <c r="L29" s="463"/>
      <c r="M29" s="522"/>
    </row>
    <row r="30" spans="1:15" ht="112.5" customHeight="1">
      <c r="A30" s="209"/>
      <c r="C30" s="639"/>
      <c r="D30" s="641" t="s">
        <v>495</v>
      </c>
      <c r="E30" s="640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0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30" s="362"/>
      <c r="H30" s="547" t="s">
        <v>3052</v>
      </c>
      <c r="I30" s="479" t="s">
        <v>1539</v>
      </c>
      <c r="J30" s="551">
        <v>0</v>
      </c>
      <c r="K30" s="362" t="s">
        <v>500</v>
      </c>
      <c r="L30" s="636" t="s">
        <v>657</v>
      </c>
      <c r="M30" s="522"/>
      <c r="O30" s="284" t="s">
        <v>613</v>
      </c>
    </row>
    <row r="31" spans="1:15" ht="18.75">
      <c r="A31" s="209"/>
      <c r="C31" s="639"/>
      <c r="D31" s="642"/>
      <c r="E31" s="640"/>
      <c r="F31" s="645"/>
      <c r="G31" s="524"/>
      <c r="H31" s="519" t="s">
        <v>278</v>
      </c>
      <c r="I31" s="363"/>
      <c r="J31" s="363"/>
      <c r="K31" s="364"/>
      <c r="L31" s="638"/>
      <c r="M31" s="522"/>
    </row>
    <row r="32" spans="1:15" ht="25.5" customHeight="1">
      <c r="A32" s="209"/>
      <c r="B32" s="226">
        <v>3</v>
      </c>
      <c r="C32" s="79"/>
      <c r="D32" s="227" t="s">
        <v>186</v>
      </c>
      <c r="E32" s="644" t="s">
        <v>658</v>
      </c>
      <c r="F32" s="644"/>
      <c r="G32" s="644"/>
      <c r="H32" s="644"/>
      <c r="I32" s="644"/>
      <c r="J32" s="644"/>
      <c r="K32" s="644"/>
      <c r="L32" s="463"/>
      <c r="M32" s="522"/>
    </row>
    <row r="33" spans="1:15" ht="112.5" customHeight="1">
      <c r="A33" s="209"/>
      <c r="C33" s="639"/>
      <c r="D33" s="641" t="s">
        <v>659</v>
      </c>
      <c r="E33" s="640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3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33" s="362"/>
      <c r="H33" s="547" t="s">
        <v>3052</v>
      </c>
      <c r="I33" s="479" t="s">
        <v>1539</v>
      </c>
      <c r="J33" s="551">
        <v>0</v>
      </c>
      <c r="K33" s="362" t="s">
        <v>500</v>
      </c>
      <c r="L33" s="636" t="s">
        <v>660</v>
      </c>
      <c r="M33" s="522"/>
    </row>
    <row r="34" spans="1:15" ht="18.75">
      <c r="A34" s="209"/>
      <c r="C34" s="639"/>
      <c r="D34" s="642"/>
      <c r="E34" s="640"/>
      <c r="F34" s="645"/>
      <c r="G34" s="524"/>
      <c r="H34" s="519" t="s">
        <v>278</v>
      </c>
      <c r="I34" s="363"/>
      <c r="J34" s="363"/>
      <c r="K34" s="364"/>
      <c r="L34" s="638"/>
      <c r="M34" s="522"/>
    </row>
    <row r="35" spans="1:15" s="209" customFormat="1" ht="3" customHeight="1">
      <c r="D35" s="533"/>
      <c r="E35" s="533"/>
      <c r="F35" s="533"/>
      <c r="G35" s="533"/>
      <c r="H35" s="533"/>
      <c r="I35" s="533"/>
      <c r="J35" s="533"/>
      <c r="K35" s="533"/>
      <c r="L35" s="533"/>
      <c r="N35" s="358"/>
      <c r="O35" s="358"/>
    </row>
    <row r="36" spans="1:15" ht="24.75" customHeight="1">
      <c r="D36" s="365">
        <v>1</v>
      </c>
      <c r="E36" s="627" t="s">
        <v>694</v>
      </c>
      <c r="F36" s="627"/>
      <c r="G36" s="627"/>
      <c r="H36" s="627"/>
      <c r="I36" s="627"/>
      <c r="J36" s="627"/>
      <c r="K36" s="627"/>
      <c r="L36" s="627"/>
    </row>
  </sheetData>
  <sheetProtection algorithmName="SHA-512" hashValue="anp+GqtalUFlNfD5su3daIXRSDLjT+zTyu/W2ZtwiHA8RqLh0A2NJ+NKsR4D8TLwaLMhKlnlMBvBN3DK5UaErQ==" saltValue="y4Y6yIEwKThzVMR0mIiOmQ==" spinCount="100000" sheet="1" objects="1" scenarios="1" formatColumns="0" formatRows="0"/>
  <mergeCells count="48">
    <mergeCell ref="G12:H12"/>
    <mergeCell ref="G13:H13"/>
    <mergeCell ref="G15:H15"/>
    <mergeCell ref="D22:D24"/>
    <mergeCell ref="E22:E24"/>
    <mergeCell ref="F22:F24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6:L36"/>
    <mergeCell ref="E32:K32"/>
    <mergeCell ref="E25:K25"/>
    <mergeCell ref="E29:K29"/>
    <mergeCell ref="L22:L24"/>
    <mergeCell ref="L26:L28"/>
    <mergeCell ref="L30:L31"/>
    <mergeCell ref="L33:L34"/>
    <mergeCell ref="E26:E28"/>
    <mergeCell ref="F26:F28"/>
    <mergeCell ref="E33:E34"/>
    <mergeCell ref="F33:F34"/>
    <mergeCell ref="E30:E31"/>
    <mergeCell ref="F30:F31"/>
    <mergeCell ref="C33:C34"/>
    <mergeCell ref="E17:E18"/>
    <mergeCell ref="C17:C18"/>
    <mergeCell ref="C22:C24"/>
    <mergeCell ref="C26:C28"/>
    <mergeCell ref="C30:C31"/>
    <mergeCell ref="D33:D34"/>
    <mergeCell ref="D26:D28"/>
    <mergeCell ref="D30:D31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3 L16:L17 L22 L30 L26" xr:uid="{00000000-0002-0000-0A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A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3 H30:I30 H33:I33 H26:I27" xr:uid="{00000000-0002-0000-0A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A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33 J22:J23 J30 J26:J27" xr:uid="{00000000-0002-0000-0A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A00-000005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6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96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B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  <c r="V5" s="496"/>
    </row>
    <row r="6" spans="7:34" s="168" customFormat="1" ht="3" customHeight="1">
      <c r="G6" s="229"/>
      <c r="H6" s="229"/>
      <c r="L6" s="393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88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</row>
    <row r="7" spans="7:34" s="285" customFormat="1" ht="5.25" hidden="1">
      <c r="L7" s="526"/>
      <c r="M7" s="527"/>
      <c r="O7" s="674"/>
      <c r="P7" s="674"/>
      <c r="Q7" s="674"/>
      <c r="R7" s="674"/>
      <c r="S7" s="674"/>
      <c r="T7" s="674"/>
      <c r="U7" s="674"/>
      <c r="V7" s="674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2" t="str">
        <f>IF(datePr_ch="",IF(datePr="","",datePr),datePr_ch)</f>
        <v>28.04.2023</v>
      </c>
      <c r="P8" s="652"/>
      <c r="Q8" s="652"/>
      <c r="R8" s="652"/>
      <c r="S8" s="652"/>
      <c r="T8" s="652"/>
      <c r="U8" s="652"/>
      <c r="V8" s="652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2" t="str">
        <f>IF(numberPr_ch="",IF(numberPr="","",numberPr),numberPr_ch)</f>
        <v>57-3175/23</v>
      </c>
      <c r="P9" s="652"/>
      <c r="Q9" s="652"/>
      <c r="R9" s="652"/>
      <c r="S9" s="652"/>
      <c r="T9" s="652"/>
      <c r="U9" s="652"/>
      <c r="V9" s="652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4"/>
      <c r="P10" s="674"/>
      <c r="Q10" s="674"/>
      <c r="R10" s="674"/>
      <c r="S10" s="674"/>
      <c r="T10" s="674"/>
      <c r="U10" s="674"/>
      <c r="V10" s="674"/>
      <c r="W10" s="286"/>
    </row>
    <row r="11" spans="7:34" s="168" customFormat="1" ht="3" hidden="1" customHeight="1">
      <c r="G11" s="229"/>
      <c r="H11" s="229"/>
      <c r="L11" s="606"/>
      <c r="M11" s="606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4"/>
      <c r="P12" s="664"/>
      <c r="Q12" s="664"/>
      <c r="R12" s="664"/>
      <c r="S12" s="664"/>
      <c r="T12" s="664"/>
      <c r="U12" s="664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94" t="s">
        <v>496</v>
      </c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 t="s">
        <v>497</v>
      </c>
    </row>
    <row r="14" spans="7:34" ht="15" customHeight="1">
      <c r="J14" s="79"/>
      <c r="K14" s="79"/>
      <c r="L14" s="594" t="s">
        <v>95</v>
      </c>
      <c r="M14" s="594" t="s">
        <v>423</v>
      </c>
      <c r="N14" s="594"/>
      <c r="O14" s="679" t="s">
        <v>501</v>
      </c>
      <c r="P14" s="679"/>
      <c r="Q14" s="679"/>
      <c r="R14" s="679"/>
      <c r="S14" s="679"/>
      <c r="T14" s="679"/>
      <c r="U14" s="594" t="s">
        <v>341</v>
      </c>
      <c r="V14" s="678" t="s">
        <v>278</v>
      </c>
      <c r="W14" s="594"/>
    </row>
    <row r="15" spans="7:34" ht="14.25" customHeight="1">
      <c r="J15" s="79"/>
      <c r="K15" s="79"/>
      <c r="L15" s="594"/>
      <c r="M15" s="594"/>
      <c r="N15" s="594"/>
      <c r="O15" s="228" t="s">
        <v>502</v>
      </c>
      <c r="P15" s="665" t="s">
        <v>274</v>
      </c>
      <c r="Q15" s="665"/>
      <c r="R15" s="603" t="s">
        <v>503</v>
      </c>
      <c r="S15" s="603"/>
      <c r="T15" s="603"/>
      <c r="U15" s="594"/>
      <c r="V15" s="678"/>
      <c r="W15" s="594"/>
    </row>
    <row r="16" spans="7:34" ht="33.75" customHeight="1">
      <c r="J16" s="79"/>
      <c r="K16" s="79"/>
      <c r="L16" s="594"/>
      <c r="M16" s="594"/>
      <c r="N16" s="594"/>
      <c r="O16" s="367" t="s">
        <v>504</v>
      </c>
      <c r="P16" s="368" t="s">
        <v>505</v>
      </c>
      <c r="Q16" s="368" t="s">
        <v>403</v>
      </c>
      <c r="R16" s="369" t="s">
        <v>277</v>
      </c>
      <c r="S16" s="672" t="s">
        <v>276</v>
      </c>
      <c r="T16" s="672"/>
      <c r="U16" s="594"/>
      <c r="V16" s="678"/>
      <c r="W16" s="594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3">
        <f ca="1">OFFSET(S17,0,-1)+1</f>
        <v>7</v>
      </c>
      <c r="T17" s="673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1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7"/>
      <c r="P18" s="617"/>
      <c r="Q18" s="617"/>
      <c r="R18" s="617"/>
      <c r="S18" s="617"/>
      <c r="T18" s="617"/>
      <c r="U18" s="617"/>
      <c r="V18" s="617"/>
      <c r="W18" s="503" t="s">
        <v>665</v>
      </c>
    </row>
    <row r="19" spans="1:35" ht="22.5">
      <c r="A19" s="671"/>
      <c r="B19" s="671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66"/>
      <c r="P19" s="666"/>
      <c r="Q19" s="666"/>
      <c r="R19" s="666"/>
      <c r="S19" s="666"/>
      <c r="T19" s="666"/>
      <c r="U19" s="666"/>
      <c r="V19" s="666"/>
      <c r="W19" s="169" t="s">
        <v>511</v>
      </c>
    </row>
    <row r="20" spans="1:35" ht="45">
      <c r="A20" s="671"/>
      <c r="B20" s="671"/>
      <c r="C20" s="671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66"/>
      <c r="P20" s="666"/>
      <c r="Q20" s="666"/>
      <c r="R20" s="666"/>
      <c r="S20" s="666"/>
      <c r="T20" s="666"/>
      <c r="U20" s="666"/>
      <c r="V20" s="666"/>
      <c r="W20" s="169" t="s">
        <v>633</v>
      </c>
      <c r="AA20" s="284"/>
    </row>
    <row r="21" spans="1:35" ht="33.75">
      <c r="A21" s="671"/>
      <c r="B21" s="671"/>
      <c r="C21" s="671"/>
      <c r="D21" s="671">
        <v>1</v>
      </c>
      <c r="E21" s="303"/>
      <c r="F21" s="303"/>
      <c r="G21" s="303"/>
      <c r="H21" s="303"/>
      <c r="I21" s="664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81"/>
      <c r="P21" s="681"/>
      <c r="Q21" s="681"/>
      <c r="R21" s="681"/>
      <c r="S21" s="681"/>
      <c r="T21" s="681"/>
      <c r="U21" s="681"/>
      <c r="V21" s="681"/>
      <c r="W21" s="169" t="s">
        <v>634</v>
      </c>
      <c r="AA21" s="284"/>
    </row>
    <row r="22" spans="1:35" ht="33.75">
      <c r="A22" s="671"/>
      <c r="B22" s="671"/>
      <c r="C22" s="671"/>
      <c r="D22" s="671"/>
      <c r="E22" s="671">
        <v>1</v>
      </c>
      <c r="F22" s="303"/>
      <c r="G22" s="303"/>
      <c r="H22" s="303"/>
      <c r="I22" s="664"/>
      <c r="J22" s="664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80"/>
      <c r="P22" s="680"/>
      <c r="Q22" s="680"/>
      <c r="R22" s="680"/>
      <c r="S22" s="680"/>
      <c r="T22" s="680"/>
      <c r="U22" s="680"/>
      <c r="V22" s="68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1"/>
      <c r="B23" s="671"/>
      <c r="C23" s="671"/>
      <c r="D23" s="671"/>
      <c r="E23" s="671"/>
      <c r="F23" s="266">
        <v>1</v>
      </c>
      <c r="G23" s="266"/>
      <c r="H23" s="266"/>
      <c r="I23" s="664"/>
      <c r="J23" s="664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68"/>
      <c r="O23" s="176"/>
      <c r="P23" s="176"/>
      <c r="Q23" s="176"/>
      <c r="R23" s="669"/>
      <c r="S23" s="667" t="s">
        <v>87</v>
      </c>
      <c r="T23" s="669"/>
      <c r="U23" s="667" t="s">
        <v>88</v>
      </c>
      <c r="V23" s="254"/>
      <c r="W23" s="675" t="s">
        <v>666</v>
      </c>
      <c r="X23" s="502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1"/>
      <c r="B24" s="671"/>
      <c r="C24" s="671"/>
      <c r="D24" s="671"/>
      <c r="E24" s="671"/>
      <c r="F24" s="266"/>
      <c r="G24" s="266"/>
      <c r="H24" s="266"/>
      <c r="I24" s="664"/>
      <c r="J24" s="664"/>
      <c r="K24" s="304"/>
      <c r="L24" s="157"/>
      <c r="M24" s="187"/>
      <c r="N24" s="668"/>
      <c r="O24" s="267"/>
      <c r="P24" s="264"/>
      <c r="Q24" s="265" t="str">
        <f>R23 &amp; "-" &amp; T23</f>
        <v>-</v>
      </c>
      <c r="R24" s="669"/>
      <c r="S24" s="667"/>
      <c r="T24" s="670"/>
      <c r="U24" s="667"/>
      <c r="V24" s="254"/>
      <c r="W24" s="676"/>
      <c r="AA24" s="284"/>
    </row>
    <row r="25" spans="1:35" customFormat="1" ht="15" customHeight="1">
      <c r="A25" s="671"/>
      <c r="B25" s="671"/>
      <c r="C25" s="671"/>
      <c r="D25" s="671"/>
      <c r="E25" s="671"/>
      <c r="F25" s="266"/>
      <c r="G25" s="266"/>
      <c r="H25" s="266"/>
      <c r="I25" s="664"/>
      <c r="J25" s="664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7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1"/>
      <c r="B26" s="671"/>
      <c r="C26" s="671"/>
      <c r="D26" s="671"/>
      <c r="E26" s="266"/>
      <c r="F26" s="303"/>
      <c r="G26" s="303"/>
      <c r="H26" s="303"/>
      <c r="I26" s="664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1"/>
      <c r="B27" s="671"/>
      <c r="C27" s="671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1"/>
      <c r="B28" s="671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1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 xr:uid="{00000000-0002-0000-0C00-000000000000}">
      <formula1>900</formula1>
    </dataValidation>
    <dataValidation allowBlank="1" promptTitle="checkPeriodRange" sqref="Q24" xr:uid="{00000000-0002-0000-0C00-000001000000}"/>
    <dataValidation type="list" allowBlank="1" showInputMessage="1" showErrorMessage="1" errorTitle="Ошибка" error="Выберите значение из списка" sqref="O22" xr:uid="{00000000-0002-0000-0C00-000002000000}">
      <formula1>kind_of_cons</formula1>
    </dataValidation>
    <dataValidation allowBlank="1" sqref="S25:S30" xr:uid="{00000000-0002-0000-0C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C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C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C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52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D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4"/>
      <c r="P7" s="674"/>
      <c r="Q7" s="674"/>
      <c r="R7" s="674"/>
      <c r="S7" s="674"/>
      <c r="T7" s="674"/>
      <c r="U7" s="674"/>
      <c r="V7" s="674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2" t="str">
        <f>IF(datePr_ch="",IF(datePr="","",datePr),datePr_ch)</f>
        <v>28.04.2023</v>
      </c>
      <c r="P8" s="652"/>
      <c r="Q8" s="652"/>
      <c r="R8" s="652"/>
      <c r="S8" s="652"/>
      <c r="T8" s="652"/>
      <c r="U8" s="652"/>
      <c r="V8" s="652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2" t="str">
        <f>IF(numberPr_ch="",IF(numberPr="","",numberPr),numberPr_ch)</f>
        <v>57-3175/23</v>
      </c>
      <c r="P9" s="652"/>
      <c r="Q9" s="652"/>
      <c r="R9" s="652"/>
      <c r="S9" s="652"/>
      <c r="T9" s="652"/>
      <c r="U9" s="652"/>
      <c r="V9" s="652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4"/>
      <c r="P10" s="674"/>
      <c r="Q10" s="674"/>
      <c r="R10" s="674"/>
      <c r="S10" s="674"/>
      <c r="T10" s="674"/>
      <c r="U10" s="674"/>
      <c r="V10" s="674"/>
      <c r="W10" s="286"/>
    </row>
    <row r="11" spans="7:34" s="168" customFormat="1" ht="15.75" hidden="1" customHeight="1">
      <c r="G11" s="229"/>
      <c r="H11" s="229"/>
      <c r="L11" s="606"/>
      <c r="M11" s="606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4"/>
      <c r="P12" s="664"/>
      <c r="Q12" s="664"/>
      <c r="R12" s="664"/>
      <c r="S12" s="664"/>
      <c r="T12" s="664"/>
      <c r="U12" s="664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94" t="s">
        <v>496</v>
      </c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 t="s">
        <v>497</v>
      </c>
    </row>
    <row r="14" spans="7:34" ht="15" customHeight="1">
      <c r="J14" s="79"/>
      <c r="K14" s="79"/>
      <c r="L14" s="594" t="s">
        <v>95</v>
      </c>
      <c r="M14" s="594" t="s">
        <v>423</v>
      </c>
      <c r="N14" s="594"/>
      <c r="O14" s="679" t="s">
        <v>501</v>
      </c>
      <c r="P14" s="679"/>
      <c r="Q14" s="679"/>
      <c r="R14" s="679"/>
      <c r="S14" s="679"/>
      <c r="T14" s="679"/>
      <c r="U14" s="594" t="s">
        <v>341</v>
      </c>
      <c r="V14" s="678" t="s">
        <v>278</v>
      </c>
      <c r="W14" s="594"/>
    </row>
    <row r="15" spans="7:34" ht="14.25" customHeight="1">
      <c r="J15" s="79"/>
      <c r="K15" s="79"/>
      <c r="L15" s="594"/>
      <c r="M15" s="594"/>
      <c r="N15" s="594"/>
      <c r="O15" s="228" t="s">
        <v>502</v>
      </c>
      <c r="P15" s="665" t="s">
        <v>274</v>
      </c>
      <c r="Q15" s="665"/>
      <c r="R15" s="603" t="s">
        <v>503</v>
      </c>
      <c r="S15" s="603"/>
      <c r="T15" s="603"/>
      <c r="U15" s="594"/>
      <c r="V15" s="678"/>
      <c r="W15" s="594"/>
    </row>
    <row r="16" spans="7:34" ht="33.75" customHeight="1">
      <c r="J16" s="79"/>
      <c r="K16" s="79"/>
      <c r="L16" s="594"/>
      <c r="M16" s="594"/>
      <c r="N16" s="594"/>
      <c r="O16" s="367" t="s">
        <v>504</v>
      </c>
      <c r="P16" s="368" t="s">
        <v>505</v>
      </c>
      <c r="Q16" s="368" t="s">
        <v>403</v>
      </c>
      <c r="R16" s="369" t="s">
        <v>277</v>
      </c>
      <c r="S16" s="672" t="s">
        <v>276</v>
      </c>
      <c r="T16" s="672"/>
      <c r="U16" s="594"/>
      <c r="V16" s="678"/>
      <c r="W16" s="594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3">
        <f ca="1">OFFSET(S17,0,-1)+1</f>
        <v>7</v>
      </c>
      <c r="T17" s="673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1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7"/>
      <c r="P18" s="617"/>
      <c r="Q18" s="617"/>
      <c r="R18" s="617"/>
      <c r="S18" s="617"/>
      <c r="T18" s="617"/>
      <c r="U18" s="617"/>
      <c r="V18" s="617"/>
      <c r="W18" s="503" t="s">
        <v>665</v>
      </c>
    </row>
    <row r="19" spans="1:35" ht="22.5">
      <c r="A19" s="671"/>
      <c r="B19" s="671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66"/>
      <c r="P19" s="666"/>
      <c r="Q19" s="666"/>
      <c r="R19" s="666"/>
      <c r="S19" s="666"/>
      <c r="T19" s="666"/>
      <c r="U19" s="666"/>
      <c r="V19" s="666"/>
      <c r="W19" s="169" t="s">
        <v>511</v>
      </c>
    </row>
    <row r="20" spans="1:35" ht="45">
      <c r="A20" s="671"/>
      <c r="B20" s="671"/>
      <c r="C20" s="671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66"/>
      <c r="P20" s="666"/>
      <c r="Q20" s="666"/>
      <c r="R20" s="666"/>
      <c r="S20" s="666"/>
      <c r="T20" s="666"/>
      <c r="U20" s="666"/>
      <c r="V20" s="666"/>
      <c r="W20" s="169" t="s">
        <v>633</v>
      </c>
      <c r="AA20" s="284"/>
    </row>
    <row r="21" spans="1:35" ht="33.75">
      <c r="A21" s="671"/>
      <c r="B21" s="671"/>
      <c r="C21" s="671"/>
      <c r="D21" s="671">
        <v>1</v>
      </c>
      <c r="E21" s="303"/>
      <c r="F21" s="303"/>
      <c r="G21" s="303"/>
      <c r="H21" s="303"/>
      <c r="I21" s="664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81"/>
      <c r="P21" s="681"/>
      <c r="Q21" s="681"/>
      <c r="R21" s="681"/>
      <c r="S21" s="681"/>
      <c r="T21" s="681"/>
      <c r="U21" s="681"/>
      <c r="V21" s="681"/>
      <c r="W21" s="169" t="s">
        <v>634</v>
      </c>
      <c r="AA21" s="284"/>
    </row>
    <row r="22" spans="1:35" ht="33.75">
      <c r="A22" s="671"/>
      <c r="B22" s="671"/>
      <c r="C22" s="671"/>
      <c r="D22" s="671"/>
      <c r="E22" s="671">
        <v>1</v>
      </c>
      <c r="F22" s="303"/>
      <c r="G22" s="303"/>
      <c r="H22" s="303"/>
      <c r="I22" s="664"/>
      <c r="J22" s="664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80"/>
      <c r="P22" s="680"/>
      <c r="Q22" s="680"/>
      <c r="R22" s="680"/>
      <c r="S22" s="680"/>
      <c r="T22" s="680"/>
      <c r="U22" s="680"/>
      <c r="V22" s="68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1"/>
      <c r="B23" s="671"/>
      <c r="C23" s="671"/>
      <c r="D23" s="671"/>
      <c r="E23" s="671"/>
      <c r="F23" s="266">
        <v>1</v>
      </c>
      <c r="G23" s="266"/>
      <c r="H23" s="266"/>
      <c r="I23" s="664"/>
      <c r="J23" s="664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68"/>
      <c r="O23" s="176"/>
      <c r="P23" s="176"/>
      <c r="Q23" s="176"/>
      <c r="R23" s="669"/>
      <c r="S23" s="667" t="s">
        <v>87</v>
      </c>
      <c r="T23" s="669"/>
      <c r="U23" s="667" t="s">
        <v>88</v>
      </c>
      <c r="V23" s="254"/>
      <c r="W23" s="675" t="s">
        <v>666</v>
      </c>
      <c r="X23" s="266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1"/>
      <c r="B24" s="671"/>
      <c r="C24" s="671"/>
      <c r="D24" s="671"/>
      <c r="E24" s="671"/>
      <c r="F24" s="266"/>
      <c r="G24" s="266"/>
      <c r="H24" s="266"/>
      <c r="I24" s="664"/>
      <c r="J24" s="664"/>
      <c r="K24" s="304"/>
      <c r="L24" s="157"/>
      <c r="M24" s="187"/>
      <c r="N24" s="668"/>
      <c r="O24" s="267"/>
      <c r="P24" s="264"/>
      <c r="Q24" s="265" t="str">
        <f>R23 &amp; "-" &amp; T23</f>
        <v>-</v>
      </c>
      <c r="R24" s="669"/>
      <c r="S24" s="667"/>
      <c r="T24" s="670"/>
      <c r="U24" s="667"/>
      <c r="V24" s="254"/>
      <c r="W24" s="676"/>
      <c r="AA24" s="284"/>
    </row>
    <row r="25" spans="1:35" customFormat="1" ht="15" customHeight="1">
      <c r="A25" s="671"/>
      <c r="B25" s="671"/>
      <c r="C25" s="671"/>
      <c r="D25" s="671"/>
      <c r="E25" s="671"/>
      <c r="F25" s="266"/>
      <c r="G25" s="266"/>
      <c r="H25" s="266"/>
      <c r="I25" s="664"/>
      <c r="J25" s="664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7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1"/>
      <c r="B26" s="671"/>
      <c r="C26" s="671"/>
      <c r="D26" s="671"/>
      <c r="E26" s="266"/>
      <c r="F26" s="303"/>
      <c r="G26" s="303"/>
      <c r="H26" s="303"/>
      <c r="I26" s="664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1"/>
      <c r="B27" s="671"/>
      <c r="C27" s="671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1"/>
      <c r="B28" s="671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1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 xr:uid="{00000000-0002-0000-0E00-000000000000}"/>
    <dataValidation allowBlank="1" promptTitle="checkPeriodRange" sqref="Q24" xr:uid="{00000000-0002-0000-0E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E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E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E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E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E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F00-000000000000}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28" t="s">
        <v>664</v>
      </c>
      <c r="M5" s="629"/>
      <c r="N5" s="629"/>
      <c r="O5" s="629"/>
      <c r="P5" s="629"/>
      <c r="Q5" s="629"/>
      <c r="R5" s="629"/>
      <c r="S5" s="629"/>
      <c r="T5" s="629"/>
      <c r="U5" s="630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4"/>
      <c r="P7" s="674"/>
      <c r="Q7" s="674"/>
      <c r="R7" s="674"/>
      <c r="S7" s="674"/>
      <c r="T7" s="674"/>
      <c r="U7" s="674"/>
      <c r="V7" s="674"/>
      <c r="W7" s="286"/>
    </row>
    <row r="8" spans="7:34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2" t="str">
        <f>IF(datePr_ch="",IF(datePr="","",datePr),datePr_ch)</f>
        <v>28.04.2023</v>
      </c>
      <c r="P8" s="652"/>
      <c r="Q8" s="652"/>
      <c r="R8" s="652"/>
      <c r="S8" s="652"/>
      <c r="T8" s="652"/>
      <c r="U8" s="652"/>
      <c r="V8" s="652"/>
      <c r="W8" s="550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2" t="str">
        <f>IF(numberPr_ch="",IF(numberPr="","",numberPr),numberPr_ch)</f>
        <v>57-3175/23</v>
      </c>
      <c r="P9" s="652"/>
      <c r="Q9" s="652"/>
      <c r="R9" s="652"/>
      <c r="S9" s="652"/>
      <c r="T9" s="652"/>
      <c r="U9" s="652"/>
      <c r="V9" s="652"/>
      <c r="W9" s="550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4"/>
      <c r="P10" s="674"/>
      <c r="Q10" s="674"/>
      <c r="R10" s="674"/>
      <c r="S10" s="674"/>
      <c r="T10" s="674"/>
      <c r="U10" s="674"/>
      <c r="V10" s="674"/>
      <c r="W10" s="286"/>
    </row>
    <row r="11" spans="7:34" s="168" customFormat="1" ht="15.75" hidden="1" customHeight="1">
      <c r="G11" s="229"/>
      <c r="H11" s="229"/>
      <c r="L11" s="606"/>
      <c r="M11" s="606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4"/>
      <c r="P12" s="664"/>
      <c r="Q12" s="664"/>
      <c r="R12" s="664"/>
      <c r="S12" s="664"/>
      <c r="T12" s="664"/>
      <c r="U12" s="664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94" t="s">
        <v>496</v>
      </c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 t="s">
        <v>497</v>
      </c>
    </row>
    <row r="14" spans="7:34" ht="15" customHeight="1">
      <c r="J14" s="79"/>
      <c r="K14" s="79"/>
      <c r="L14" s="594" t="s">
        <v>95</v>
      </c>
      <c r="M14" s="594" t="s">
        <v>423</v>
      </c>
      <c r="N14" s="594"/>
      <c r="O14" s="679" t="s">
        <v>501</v>
      </c>
      <c r="P14" s="679"/>
      <c r="Q14" s="679"/>
      <c r="R14" s="679"/>
      <c r="S14" s="679"/>
      <c r="T14" s="679"/>
      <c r="U14" s="594" t="s">
        <v>341</v>
      </c>
      <c r="V14" s="678" t="s">
        <v>278</v>
      </c>
      <c r="W14" s="594"/>
    </row>
    <row r="15" spans="7:34" ht="14.25" customHeight="1">
      <c r="J15" s="79"/>
      <c r="K15" s="79"/>
      <c r="L15" s="594"/>
      <c r="M15" s="594"/>
      <c r="N15" s="594"/>
      <c r="O15" s="228" t="s">
        <v>502</v>
      </c>
      <c r="P15" s="665" t="s">
        <v>274</v>
      </c>
      <c r="Q15" s="665"/>
      <c r="R15" s="603" t="s">
        <v>503</v>
      </c>
      <c r="S15" s="603"/>
      <c r="T15" s="603"/>
      <c r="U15" s="594"/>
      <c r="V15" s="678"/>
      <c r="W15" s="594"/>
    </row>
    <row r="16" spans="7:34" ht="33.75" customHeight="1">
      <c r="J16" s="79"/>
      <c r="K16" s="79"/>
      <c r="L16" s="594"/>
      <c r="M16" s="594"/>
      <c r="N16" s="594"/>
      <c r="O16" s="367" t="s">
        <v>504</v>
      </c>
      <c r="P16" s="368" t="s">
        <v>505</v>
      </c>
      <c r="Q16" s="368" t="s">
        <v>403</v>
      </c>
      <c r="R16" s="369" t="s">
        <v>277</v>
      </c>
      <c r="S16" s="672" t="s">
        <v>276</v>
      </c>
      <c r="T16" s="672"/>
      <c r="U16" s="594"/>
      <c r="V16" s="678"/>
      <c r="W16" s="594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3">
        <f ca="1">OFFSET(S17,0,-1)+1</f>
        <v>7</v>
      </c>
      <c r="T17" s="673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1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7"/>
      <c r="P18" s="617"/>
      <c r="Q18" s="617"/>
      <c r="R18" s="617"/>
      <c r="S18" s="617"/>
      <c r="T18" s="617"/>
      <c r="U18" s="617"/>
      <c r="V18" s="617"/>
      <c r="W18" s="503" t="s">
        <v>665</v>
      </c>
    </row>
    <row r="19" spans="1:35" ht="22.5">
      <c r="A19" s="671"/>
      <c r="B19" s="671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66"/>
      <c r="P19" s="666"/>
      <c r="Q19" s="666"/>
      <c r="R19" s="666"/>
      <c r="S19" s="666"/>
      <c r="T19" s="666"/>
      <c r="U19" s="666"/>
      <c r="V19" s="666"/>
      <c r="W19" s="169" t="s">
        <v>511</v>
      </c>
    </row>
    <row r="20" spans="1:35" ht="45">
      <c r="A20" s="671"/>
      <c r="B20" s="671"/>
      <c r="C20" s="671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 t="s">
        <v>400</v>
      </c>
      <c r="N20" s="257"/>
      <c r="O20" s="666"/>
      <c r="P20" s="666"/>
      <c r="Q20" s="666"/>
      <c r="R20" s="666"/>
      <c r="S20" s="666"/>
      <c r="T20" s="666"/>
      <c r="U20" s="666"/>
      <c r="V20" s="666"/>
      <c r="W20" s="169" t="s">
        <v>633</v>
      </c>
      <c r="AA20" s="284"/>
    </row>
    <row r="21" spans="1:35" ht="33.75">
      <c r="A21" s="671"/>
      <c r="B21" s="671"/>
      <c r="C21" s="671"/>
      <c r="D21" s="671">
        <v>1</v>
      </c>
      <c r="E21" s="303"/>
      <c r="F21" s="303"/>
      <c r="G21" s="303"/>
      <c r="H21" s="303"/>
      <c r="I21" s="664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81"/>
      <c r="P21" s="681"/>
      <c r="Q21" s="681"/>
      <c r="R21" s="681"/>
      <c r="S21" s="681"/>
      <c r="T21" s="681"/>
      <c r="U21" s="681"/>
      <c r="V21" s="681"/>
      <c r="W21" s="169" t="s">
        <v>634</v>
      </c>
      <c r="AA21" s="284"/>
    </row>
    <row r="22" spans="1:35" ht="33.75">
      <c r="A22" s="671"/>
      <c r="B22" s="671"/>
      <c r="C22" s="671"/>
      <c r="D22" s="671"/>
      <c r="E22" s="671">
        <v>1</v>
      </c>
      <c r="F22" s="303"/>
      <c r="G22" s="303"/>
      <c r="H22" s="303"/>
      <c r="I22" s="664"/>
      <c r="J22" s="664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80"/>
      <c r="P22" s="680"/>
      <c r="Q22" s="680"/>
      <c r="R22" s="680"/>
      <c r="S22" s="680"/>
      <c r="T22" s="680"/>
      <c r="U22" s="680"/>
      <c r="V22" s="680"/>
      <c r="W22" s="169" t="s">
        <v>512</v>
      </c>
      <c r="Y22" s="284" t="e">
        <f ca="1">strCheckUnique(Z22:Z25)</f>
        <v>#NAME?</v>
      </c>
      <c r="AA22" s="284"/>
    </row>
    <row r="23" spans="1:35" ht="66" customHeight="1">
      <c r="A23" s="671"/>
      <c r="B23" s="671"/>
      <c r="C23" s="671"/>
      <c r="D23" s="671"/>
      <c r="E23" s="671"/>
      <c r="F23" s="266">
        <v>1</v>
      </c>
      <c r="G23" s="266"/>
      <c r="H23" s="266"/>
      <c r="I23" s="664"/>
      <c r="J23" s="664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668"/>
      <c r="O23" s="176"/>
      <c r="P23" s="176"/>
      <c r="Q23" s="176"/>
      <c r="R23" s="669"/>
      <c r="S23" s="667" t="s">
        <v>87</v>
      </c>
      <c r="T23" s="669"/>
      <c r="U23" s="667" t="s">
        <v>88</v>
      </c>
      <c r="V23" s="254"/>
      <c r="W23" s="675" t="s">
        <v>666</v>
      </c>
      <c r="X23" s="266" t="e">
        <f ca="1">strCheckDate(O24:V24)</f>
        <v>#NAME?</v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1"/>
      <c r="B24" s="671"/>
      <c r="C24" s="671"/>
      <c r="D24" s="671"/>
      <c r="E24" s="671"/>
      <c r="F24" s="266"/>
      <c r="G24" s="266"/>
      <c r="H24" s="266"/>
      <c r="I24" s="664"/>
      <c r="J24" s="664"/>
      <c r="K24" s="304"/>
      <c r="L24" s="157"/>
      <c r="M24" s="187"/>
      <c r="N24" s="668"/>
      <c r="O24" s="267"/>
      <c r="P24" s="264"/>
      <c r="Q24" s="265" t="str">
        <f>R23 &amp; "-" &amp; T23</f>
        <v>-</v>
      </c>
      <c r="R24" s="669"/>
      <c r="S24" s="667"/>
      <c r="T24" s="670"/>
      <c r="U24" s="667"/>
      <c r="V24" s="254"/>
      <c r="W24" s="676"/>
      <c r="AA24" s="284"/>
    </row>
    <row r="25" spans="1:35" customFormat="1" ht="15" customHeight="1">
      <c r="A25" s="671"/>
      <c r="B25" s="671"/>
      <c r="C25" s="671"/>
      <c r="D25" s="671"/>
      <c r="E25" s="671"/>
      <c r="F25" s="266"/>
      <c r="G25" s="266"/>
      <c r="H25" s="266"/>
      <c r="I25" s="664"/>
      <c r="J25" s="664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7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>
      <c r="A26" s="671"/>
      <c r="B26" s="671"/>
      <c r="C26" s="671"/>
      <c r="D26" s="671"/>
      <c r="E26" s="266"/>
      <c r="F26" s="303"/>
      <c r="G26" s="303"/>
      <c r="H26" s="303"/>
      <c r="I26" s="664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>
      <c r="A27" s="671"/>
      <c r="B27" s="671"/>
      <c r="C27" s="671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>
      <c r="A28" s="671"/>
      <c r="B28" s="671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>
      <c r="A29" s="671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7" t="s">
        <v>695</v>
      </c>
      <c r="N32" s="627"/>
      <c r="O32" s="627"/>
      <c r="P32" s="627"/>
      <c r="Q32" s="627"/>
      <c r="R32" s="627"/>
      <c r="S32" s="627"/>
      <c r="T32" s="627"/>
      <c r="U32" s="627"/>
      <c r="V32" s="627"/>
    </row>
  </sheetData>
  <sheetProtection password="FA9C" sheet="1" objects="1" scenarios="1" formatColumns="0" formatRows="0"/>
  <dataConsolidate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 xr:uid="{00000000-0002-0000-1000-000000000000}"/>
    <dataValidation allowBlank="1" promptTitle="checkPeriodRange" sqref="Q24" xr:uid="{00000000-0002-0000-1000-000001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1000-000002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1000-000003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 xr:uid="{00000000-0002-0000-1000-000004000000}">
      <formula1>900</formula1>
    </dataValidation>
    <dataValidation type="list" allowBlank="1" showInputMessage="1" showErrorMessage="1" errorTitle="Ошибка" error="Выберите значение из списка" sqref="O22" xr:uid="{00000000-0002-0000-10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10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5_4">
    <tabColor theme="0" tint="-0.249977111117893"/>
  </sheetPr>
  <dimension ref="A1:T19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54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Крымский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Крымское городское (03625101)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Молдаванское (03625419)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Нижнебаканское (03625412)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Троицкое (03625422)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631"/>
      <c r="B17" s="631"/>
      <c r="C17" s="631"/>
      <c r="D17" s="403">
        <v>5</v>
      </c>
      <c r="F17" s="228" t="e">
        <f ca="1">"4."&amp;mergeValue(A17) &amp;"."&amp;mergeValue(B17)&amp;"."&amp;mergeValue(C17)&amp;"."&amp;mergeValue(D17)</f>
        <v>#NAME?</v>
      </c>
      <c r="G17" s="468" t="s">
        <v>532</v>
      </c>
      <c r="H17" s="385" t="str">
        <f>IF(Территории!R18="","","" &amp; Территории!R18 &amp; "")</f>
        <v>Южное (03625431)</v>
      </c>
      <c r="I17" s="632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algorithmName="SHA-512" hashValue="g+rAMuIKQhftd3+9l8wicDS1xvxwQdTQBCSxIgPTh+a3q0jH3LnnYjQQDH7QcezYbnOkKyMd0yawdwAIfFncww==" saltValue="lqbmKzRJgja6CZOSoqAOUg==" spinCount="100000" sheet="1" objects="1" scenarios="1" formatColumns="0" formatRows="0"/>
  <mergeCells count="8">
    <mergeCell ref="G19:H19"/>
    <mergeCell ref="F2:H2"/>
    <mergeCell ref="F4:H4"/>
    <mergeCell ref="I4:I5"/>
    <mergeCell ref="A8:A17"/>
    <mergeCell ref="C12:C17"/>
    <mergeCell ref="I13:I17"/>
    <mergeCell ref="B11:B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8:I19" xr:uid="{00000000-0002-0000-11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6_4">
    <tabColor rgb="FFEAEBEE"/>
    <pageSetUpPr fitToPage="1"/>
  </sheetPr>
  <dimension ref="A1:AP29"/>
  <sheetViews>
    <sheetView showGridLines="0" topLeftCell="I4" zoomScaleNormal="100" workbookViewId="0">
      <selection activeCell="V25" sqref="V25"/>
    </sheetView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42578125" style="30" hidden="1" customWidth="1"/>
    <col min="15" max="15" width="20.7109375" style="30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20.7109375" style="30" customWidth="1"/>
    <col min="23" max="24" width="23.7109375" style="30" hidden="1" customWidth="1"/>
    <col min="25" max="25" width="11.7109375" style="30" customWidth="1"/>
    <col min="26" max="26" width="3.7109375" style="30" customWidth="1"/>
    <col min="27" max="27" width="11.7109375" style="30" customWidth="1"/>
    <col min="28" max="28" width="8.5703125" style="30" hidden="1" customWidth="1"/>
    <col min="29" max="29" width="4.7109375" style="30" customWidth="1"/>
    <col min="30" max="30" width="115.7109375" style="30" customWidth="1"/>
    <col min="31" max="42" width="10.5703125" style="266"/>
    <col min="43" max="16384" width="10.5703125" style="30"/>
  </cols>
  <sheetData>
    <row r="1" spans="7:42" ht="14.25" hidden="1" customHeight="1"/>
    <row r="2" spans="7:42" ht="14.25" hidden="1" customHeight="1"/>
    <row r="3" spans="7:42" ht="14.25" hidden="1" customHeight="1"/>
    <row r="4" spans="7:42" ht="3" customHeight="1">
      <c r="J4" s="79"/>
      <c r="K4" s="79"/>
      <c r="L4" s="31"/>
      <c r="M4" s="31"/>
      <c r="N4" s="31"/>
    </row>
    <row r="5" spans="7:42" ht="24.95" customHeight="1">
      <c r="J5" s="79"/>
      <c r="K5" s="79"/>
      <c r="L5" s="628" t="s">
        <v>663</v>
      </c>
      <c r="M5" s="629"/>
      <c r="N5" s="629"/>
      <c r="O5" s="629"/>
      <c r="P5" s="629"/>
      <c r="Q5" s="629"/>
      <c r="R5" s="629"/>
      <c r="S5" s="629"/>
      <c r="T5" s="629"/>
      <c r="U5" s="630"/>
      <c r="V5" s="561"/>
      <c r="W5" s="561"/>
      <c r="X5" s="561"/>
      <c r="Y5" s="561"/>
      <c r="Z5" s="561"/>
      <c r="AA5" s="561"/>
      <c r="AB5" s="561"/>
      <c r="AP5" s="30"/>
    </row>
    <row r="6" spans="7:42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P6" s="30"/>
    </row>
    <row r="7" spans="7:42" s="285" customFormat="1" ht="5.25" hidden="1">
      <c r="L7" s="526"/>
      <c r="M7" s="527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286"/>
    </row>
    <row r="8" spans="7:42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542"/>
      <c r="O8" s="652" t="str">
        <f>IF(datePr_ch="",IF(datePr="","",datePr),datePr_ch)</f>
        <v>28.04.2023</v>
      </c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550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</row>
    <row r="9" spans="7:42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542"/>
      <c r="O9" s="652" t="str">
        <f>IF(numberPr_ch="",IF(numberPr="","",numberPr),numberPr_ch)</f>
        <v>57-3175/23</v>
      </c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550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</row>
    <row r="10" spans="7:42" s="285" customFormat="1" ht="5.25" hidden="1">
      <c r="L10" s="526"/>
      <c r="M10" s="527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286"/>
    </row>
    <row r="11" spans="7:42" s="168" customFormat="1" ht="11.25" hidden="1" customHeight="1">
      <c r="G11" s="229"/>
      <c r="H11" s="229"/>
      <c r="L11" s="606"/>
      <c r="M11" s="606"/>
      <c r="N11" s="193"/>
      <c r="O11" s="259"/>
      <c r="P11" s="259"/>
      <c r="Q11" s="259"/>
      <c r="R11" s="259"/>
      <c r="S11" s="259"/>
      <c r="T11" s="259"/>
      <c r="U11" s="282" t="s">
        <v>379</v>
      </c>
      <c r="V11" s="259"/>
      <c r="W11" s="259"/>
      <c r="X11" s="259"/>
      <c r="Y11" s="259"/>
      <c r="Z11" s="259"/>
      <c r="AA11" s="259"/>
      <c r="AB11" s="282" t="s">
        <v>379</v>
      </c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</row>
    <row r="12" spans="7:42" s="168" customFormat="1">
      <c r="G12" s="229"/>
      <c r="H12" s="229"/>
      <c r="L12" s="193"/>
      <c r="M12" s="193"/>
      <c r="N12" s="193"/>
      <c r="O12" s="664"/>
      <c r="P12" s="664"/>
      <c r="Q12" s="664"/>
      <c r="R12" s="664"/>
      <c r="S12" s="664"/>
      <c r="T12" s="664"/>
      <c r="U12" s="664"/>
      <c r="V12" s="664" t="s">
        <v>3062</v>
      </c>
      <c r="W12" s="664"/>
      <c r="X12" s="664"/>
      <c r="Y12" s="664"/>
      <c r="Z12" s="664"/>
      <c r="AA12" s="664"/>
      <c r="AB12" s="664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</row>
    <row r="13" spans="7:42" ht="15" customHeight="1">
      <c r="J13" s="79"/>
      <c r="K13" s="79"/>
      <c r="L13" s="594" t="s">
        <v>496</v>
      </c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 t="s">
        <v>497</v>
      </c>
      <c r="AP13" s="30"/>
    </row>
    <row r="14" spans="7:42" ht="15" customHeight="1">
      <c r="J14" s="79"/>
      <c r="K14" s="79"/>
      <c r="L14" s="594" t="s">
        <v>95</v>
      </c>
      <c r="M14" s="594" t="s">
        <v>423</v>
      </c>
      <c r="N14" s="594"/>
      <c r="O14" s="679" t="s">
        <v>501</v>
      </c>
      <c r="P14" s="679"/>
      <c r="Q14" s="679"/>
      <c r="R14" s="679"/>
      <c r="S14" s="679"/>
      <c r="T14" s="679"/>
      <c r="U14" s="594" t="s">
        <v>341</v>
      </c>
      <c r="V14" s="679" t="s">
        <v>501</v>
      </c>
      <c r="W14" s="679"/>
      <c r="X14" s="679"/>
      <c r="Y14" s="679"/>
      <c r="Z14" s="679"/>
      <c r="AA14" s="679"/>
      <c r="AB14" s="594" t="s">
        <v>341</v>
      </c>
      <c r="AC14" s="678" t="s">
        <v>278</v>
      </c>
      <c r="AD14" s="594"/>
      <c r="AP14" s="30"/>
    </row>
    <row r="15" spans="7:42" ht="14.25" customHeight="1">
      <c r="J15" s="79"/>
      <c r="K15" s="79"/>
      <c r="L15" s="594"/>
      <c r="M15" s="594"/>
      <c r="N15" s="594"/>
      <c r="O15" s="228" t="s">
        <v>502</v>
      </c>
      <c r="P15" s="665" t="s">
        <v>274</v>
      </c>
      <c r="Q15" s="665"/>
      <c r="R15" s="603" t="s">
        <v>503</v>
      </c>
      <c r="S15" s="603"/>
      <c r="T15" s="603"/>
      <c r="U15" s="594"/>
      <c r="V15" s="228" t="s">
        <v>502</v>
      </c>
      <c r="W15" s="665" t="s">
        <v>274</v>
      </c>
      <c r="X15" s="665"/>
      <c r="Y15" s="603" t="s">
        <v>503</v>
      </c>
      <c r="Z15" s="603"/>
      <c r="AA15" s="603"/>
      <c r="AB15" s="594"/>
      <c r="AC15" s="678"/>
      <c r="AD15" s="594"/>
      <c r="AP15" s="30"/>
    </row>
    <row r="16" spans="7:42" ht="33.75" customHeight="1">
      <c r="J16" s="79"/>
      <c r="K16" s="79"/>
      <c r="L16" s="594"/>
      <c r="M16" s="594"/>
      <c r="N16" s="594"/>
      <c r="O16" s="367" t="s">
        <v>504</v>
      </c>
      <c r="P16" s="368" t="s">
        <v>505</v>
      </c>
      <c r="Q16" s="368" t="s">
        <v>403</v>
      </c>
      <c r="R16" s="369" t="s">
        <v>277</v>
      </c>
      <c r="S16" s="672" t="s">
        <v>276</v>
      </c>
      <c r="T16" s="672"/>
      <c r="U16" s="594"/>
      <c r="V16" s="367" t="s">
        <v>504</v>
      </c>
      <c r="W16" s="368" t="s">
        <v>505</v>
      </c>
      <c r="X16" s="368" t="s">
        <v>403</v>
      </c>
      <c r="Y16" s="369" t="s">
        <v>277</v>
      </c>
      <c r="Z16" s="672" t="s">
        <v>276</v>
      </c>
      <c r="AA16" s="672"/>
      <c r="AB16" s="594"/>
      <c r="AC16" s="678"/>
      <c r="AD16" s="594"/>
      <c r="AP16" s="30"/>
    </row>
    <row r="17" spans="1:42" ht="12" customHeight="1">
      <c r="J17" s="79"/>
      <c r="K17" s="225">
        <v>1</v>
      </c>
      <c r="L17" s="486" t="s">
        <v>96</v>
      </c>
      <c r="M17" s="486" t="s">
        <v>52</v>
      </c>
      <c r="N17" s="491" t="s">
        <v>52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3">
        <f ca="1">OFFSET(S17,0,-1)+1</f>
        <v>7</v>
      </c>
      <c r="T17" s="673"/>
      <c r="U17" s="487">
        <f ca="1">OFFSET(U17,0,-2)+1</f>
        <v>8</v>
      </c>
      <c r="V17" s="487">
        <f ca="1">OFFSET(V17,0,-1)+1</f>
        <v>9</v>
      </c>
      <c r="W17" s="487">
        <f ca="1">OFFSET(W17,0,-1)+1</f>
        <v>10</v>
      </c>
      <c r="X17" s="487">
        <f ca="1">OFFSET(X17,0,-1)+1</f>
        <v>11</v>
      </c>
      <c r="Y17" s="487">
        <f ca="1">OFFSET(Y17,0,-1)+1</f>
        <v>12</v>
      </c>
      <c r="Z17" s="673">
        <f ca="1">OFFSET(Z17,0,-1)+1</f>
        <v>13</v>
      </c>
      <c r="AA17" s="673"/>
      <c r="AB17" s="487">
        <f ca="1">OFFSET(AB17,0,-2)+1</f>
        <v>14</v>
      </c>
      <c r="AC17" s="492">
        <f ca="1">OFFSET(AC17,0,-1)</f>
        <v>14</v>
      </c>
      <c r="AD17" s="487">
        <f ca="1">OFFSET(AD17,0,-1)+1</f>
        <v>15</v>
      </c>
    </row>
    <row r="18" spans="1:42" ht="22.5">
      <c r="A18" s="671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 t="e">
        <f ca="1">mergeValue(A18)</f>
        <v>#NAME?</v>
      </c>
      <c r="M18" s="485" t="s">
        <v>23</v>
      </c>
      <c r="N18" s="490"/>
      <c r="O18" s="617" t="str">
        <f>IF('Перечень тарифов'!J21="","","" &amp; 'Перечень тарифов'!J21 &amp; "")</f>
        <v>Тариф на холодную воду питьевую</v>
      </c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503" t="s">
        <v>665</v>
      </c>
    </row>
    <row r="19" spans="1:42" ht="22.5">
      <c r="A19" s="671"/>
      <c r="B19" s="671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e">
        <f ca="1">mergeValue(A19) &amp;"."&amp; mergeValue(B19)</f>
        <v>#NAME?</v>
      </c>
      <c r="M19" s="145" t="s">
        <v>18</v>
      </c>
      <c r="N19" s="257"/>
      <c r="O19" s="666" t="str">
        <f>IF('Перечень тарифов'!N21="","","" &amp; 'Перечень тарифов'!N21 &amp; "")</f>
        <v>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
Крымский муниципальный район, Троицкое (03625422);
Крымский муниципальный район, Южное (03625431);</v>
      </c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169" t="s">
        <v>511</v>
      </c>
    </row>
    <row r="20" spans="1:42" hidden="1">
      <c r="A20" s="671"/>
      <c r="B20" s="671"/>
      <c r="C20" s="671">
        <v>1</v>
      </c>
      <c r="D20" s="266"/>
      <c r="E20" s="303"/>
      <c r="F20" s="303"/>
      <c r="G20" s="303"/>
      <c r="H20" s="303"/>
      <c r="I20" s="304"/>
      <c r="J20" s="166"/>
      <c r="K20" s="30"/>
      <c r="L20" s="302" t="e">
        <f ca="1">mergeValue(A20) &amp;"."&amp; mergeValue(B20)&amp;"."&amp; mergeValue(C20)</f>
        <v>#NAME?</v>
      </c>
      <c r="M20" s="146"/>
      <c r="N20" s="257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169"/>
    </row>
    <row r="21" spans="1:42" ht="33.75">
      <c r="A21" s="671"/>
      <c r="B21" s="671"/>
      <c r="C21" s="671"/>
      <c r="D21" s="671">
        <v>1</v>
      </c>
      <c r="E21" s="303"/>
      <c r="F21" s="303"/>
      <c r="G21" s="303"/>
      <c r="H21" s="303"/>
      <c r="I21" s="664"/>
      <c r="J21" s="166"/>
      <c r="K21" s="30"/>
      <c r="L21" s="302" t="e">
        <f ca="1">mergeValue(A21) &amp;"."&amp; mergeValue(B21)&amp;"."&amp; mergeValue(C21)&amp;"."&amp; mergeValue(D21)</f>
        <v>#NAME?</v>
      </c>
      <c r="M21" s="147" t="s">
        <v>424</v>
      </c>
      <c r="N21" s="257"/>
      <c r="O21" s="681" t="s">
        <v>88</v>
      </c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169" t="s">
        <v>634</v>
      </c>
    </row>
    <row r="22" spans="1:42" ht="33.75">
      <c r="A22" s="671"/>
      <c r="B22" s="671"/>
      <c r="C22" s="671"/>
      <c r="D22" s="671"/>
      <c r="E22" s="671">
        <v>1</v>
      </c>
      <c r="F22" s="303"/>
      <c r="G22" s="303"/>
      <c r="H22" s="303"/>
      <c r="I22" s="664"/>
      <c r="J22" s="664"/>
      <c r="K22" s="30"/>
      <c r="L22" s="302" t="e">
        <f ca="1">mergeValue(A22) &amp;"."&amp; mergeValue(B22)&amp;"."&amp; mergeValue(C22)&amp;"."&amp; mergeValue(D22)&amp;"."&amp; mergeValue(E22)</f>
        <v>#NAME?</v>
      </c>
      <c r="M22" s="158" t="s">
        <v>10</v>
      </c>
      <c r="N22" s="169"/>
      <c r="O22" s="680" t="s">
        <v>3</v>
      </c>
      <c r="P22" s="680"/>
      <c r="Q22" s="680"/>
      <c r="R22" s="680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169" t="s">
        <v>512</v>
      </c>
      <c r="AF22" s="284" t="e">
        <f ca="1">strCheckUnique(AG22:AG25)</f>
        <v>#NAME?</v>
      </c>
      <c r="AH22" s="284"/>
    </row>
    <row r="23" spans="1:42" ht="66" customHeight="1">
      <c r="A23" s="671"/>
      <c r="B23" s="671"/>
      <c r="C23" s="671"/>
      <c r="D23" s="671"/>
      <c r="E23" s="671"/>
      <c r="F23" s="266">
        <v>1</v>
      </c>
      <c r="G23" s="266"/>
      <c r="H23" s="266"/>
      <c r="I23" s="664"/>
      <c r="J23" s="664"/>
      <c r="K23" s="304"/>
      <c r="L23" s="302" t="e">
        <f ca="1">mergeValue(A23) &amp;"."&amp; mergeValue(B23)&amp;"."&amp; mergeValue(C23)&amp;"."&amp; mergeValue(D23)&amp;"."&amp; mergeValue(E23)&amp;"."&amp; mergeValue(F23)</f>
        <v>#NAME?</v>
      </c>
      <c r="M23" s="296"/>
      <c r="N23" s="267"/>
      <c r="O23" s="559">
        <v>95.66</v>
      </c>
      <c r="P23" s="176"/>
      <c r="Q23" s="176"/>
      <c r="R23" s="669" t="s">
        <v>3052</v>
      </c>
      <c r="S23" s="667" t="s">
        <v>87</v>
      </c>
      <c r="T23" s="669" t="s">
        <v>3067</v>
      </c>
      <c r="U23" s="667" t="s">
        <v>87</v>
      </c>
      <c r="V23" s="559">
        <v>95.57</v>
      </c>
      <c r="W23" s="176"/>
      <c r="X23" s="176"/>
      <c r="Y23" s="669" t="s">
        <v>3066</v>
      </c>
      <c r="Z23" s="667" t="s">
        <v>87</v>
      </c>
      <c r="AA23" s="669" t="s">
        <v>1539</v>
      </c>
      <c r="AB23" s="667" t="s">
        <v>88</v>
      </c>
      <c r="AC23" s="254"/>
      <c r="AD23" s="675" t="s">
        <v>666</v>
      </c>
      <c r="AE23" s="266" t="e">
        <f ca="1">strCheckDate(O24:AC24)</f>
        <v>#NAME?</v>
      </c>
      <c r="AF23" s="284"/>
      <c r="AG23" s="284" t="str">
        <f>IF(M23="","",M23 )</f>
        <v/>
      </c>
      <c r="AH23" s="284"/>
      <c r="AI23" s="284"/>
      <c r="AJ23" s="284"/>
    </row>
    <row r="24" spans="1:42" ht="14.25" hidden="1" customHeight="1">
      <c r="A24" s="671"/>
      <c r="B24" s="671"/>
      <c r="C24" s="671"/>
      <c r="D24" s="671"/>
      <c r="E24" s="671"/>
      <c r="F24" s="266"/>
      <c r="G24" s="266"/>
      <c r="H24" s="266"/>
      <c r="I24" s="664"/>
      <c r="J24" s="664"/>
      <c r="K24" s="304"/>
      <c r="L24" s="157"/>
      <c r="M24" s="187"/>
      <c r="N24" s="267"/>
      <c r="O24" s="267"/>
      <c r="P24" s="264"/>
      <c r="Q24" s="265" t="str">
        <f>R23 &amp; "-" &amp; T23</f>
        <v>01.01.2024-31.12.2024</v>
      </c>
      <c r="R24" s="669"/>
      <c r="S24" s="667"/>
      <c r="T24" s="670"/>
      <c r="U24" s="667"/>
      <c r="V24" s="267"/>
      <c r="W24" s="264"/>
      <c r="X24" s="265" t="str">
        <f>Y23 &amp; "-" &amp; AA23</f>
        <v>01.01.2025-31.12.2025</v>
      </c>
      <c r="Y24" s="669"/>
      <c r="Z24" s="667"/>
      <c r="AA24" s="670"/>
      <c r="AB24" s="667"/>
      <c r="AC24" s="254"/>
      <c r="AD24" s="676"/>
      <c r="AF24" s="284"/>
      <c r="AG24" s="284"/>
      <c r="AH24" s="284"/>
      <c r="AI24" s="284"/>
      <c r="AJ24" s="284"/>
    </row>
    <row r="25" spans="1:42" customFormat="1" ht="15" customHeight="1">
      <c r="A25" s="671"/>
      <c r="B25" s="671"/>
      <c r="C25" s="671"/>
      <c r="D25" s="671"/>
      <c r="E25" s="671"/>
      <c r="F25" s="266"/>
      <c r="G25" s="266"/>
      <c r="H25" s="266"/>
      <c r="I25" s="664"/>
      <c r="J25" s="664"/>
      <c r="K25" s="184"/>
      <c r="L25" s="100"/>
      <c r="M25" s="161" t="s">
        <v>425</v>
      </c>
      <c r="N25" s="150"/>
      <c r="O25" s="143"/>
      <c r="P25" s="143"/>
      <c r="Q25" s="143"/>
      <c r="R25" s="234"/>
      <c r="S25" s="182"/>
      <c r="T25" s="182"/>
      <c r="U25" s="182"/>
      <c r="V25" s="143"/>
      <c r="W25" s="143"/>
      <c r="X25" s="143"/>
      <c r="Y25" s="234"/>
      <c r="Z25" s="182"/>
      <c r="AA25" s="182"/>
      <c r="AB25" s="182"/>
      <c r="AC25" s="170"/>
      <c r="AD25" s="677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</row>
    <row r="26" spans="1:42" customFormat="1">
      <c r="A26" s="671"/>
      <c r="B26" s="671"/>
      <c r="C26" s="671"/>
      <c r="D26" s="671"/>
      <c r="E26" s="266"/>
      <c r="F26" s="303"/>
      <c r="G26" s="303"/>
      <c r="H26" s="303"/>
      <c r="I26" s="664"/>
      <c r="J26" s="78"/>
      <c r="K26" s="184"/>
      <c r="L26" s="100"/>
      <c r="M26" s="150" t="s">
        <v>13</v>
      </c>
      <c r="N26" s="149"/>
      <c r="O26" s="143"/>
      <c r="P26" s="143"/>
      <c r="Q26" s="143"/>
      <c r="R26" s="234"/>
      <c r="S26" s="182"/>
      <c r="T26" s="182"/>
      <c r="U26" s="181"/>
      <c r="V26" s="143"/>
      <c r="W26" s="143"/>
      <c r="X26" s="143"/>
      <c r="Y26" s="234"/>
      <c r="Z26" s="182"/>
      <c r="AA26" s="182"/>
      <c r="AB26" s="181"/>
      <c r="AC26" s="182"/>
      <c r="AD26" s="170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</row>
    <row r="27" spans="1:42" customFormat="1">
      <c r="A27" s="671"/>
      <c r="B27" s="671"/>
      <c r="C27" s="671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48"/>
      <c r="O27" s="143"/>
      <c r="P27" s="143"/>
      <c r="Q27" s="143"/>
      <c r="R27" s="234"/>
      <c r="S27" s="182"/>
      <c r="T27" s="182"/>
      <c r="U27" s="181"/>
      <c r="V27" s="143"/>
      <c r="W27" s="143"/>
      <c r="X27" s="143"/>
      <c r="Y27" s="234"/>
      <c r="Z27" s="182"/>
      <c r="AA27" s="182"/>
      <c r="AB27" s="181"/>
      <c r="AC27" s="182"/>
      <c r="AD27" s="170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</row>
    <row r="28" spans="1:42" ht="3" customHeight="1">
      <c r="AP28" s="30"/>
    </row>
    <row r="29" spans="1:42" ht="48.95" customHeight="1">
      <c r="L29" s="525">
        <v>1</v>
      </c>
      <c r="M29" s="627" t="s">
        <v>695</v>
      </c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P29" s="30"/>
    </row>
  </sheetData>
  <sheetProtection algorithmName="SHA-512" hashValue="iwsQbxi/CS+rZa6wNCgTl6RKaS1ZefRr7D2Q/nWKoXjSEMZ8kvUpqhAYMPDVaiETVfhDkfFvbuQP8mc8xl+Qgg==" saltValue="JGU0MluqSgaoDU83fgfm1w==" spinCount="100000" sheet="1" objects="1" scenarios="1" formatColumns="0" formatRows="0"/>
  <dataConsolidate/>
  <mergeCells count="48">
    <mergeCell ref="O8:AC8"/>
    <mergeCell ref="O9:AC9"/>
    <mergeCell ref="O10:AC10"/>
    <mergeCell ref="J22:J25"/>
    <mergeCell ref="A18:A27"/>
    <mergeCell ref="B19:B27"/>
    <mergeCell ref="C20:C27"/>
    <mergeCell ref="D21:D26"/>
    <mergeCell ref="I21:I26"/>
    <mergeCell ref="O12:U12"/>
    <mergeCell ref="AC14:AC16"/>
    <mergeCell ref="O14:T14"/>
    <mergeCell ref="R15:T15"/>
    <mergeCell ref="O20:AC20"/>
    <mergeCell ref="V12:AB12"/>
    <mergeCell ref="V14:AA14"/>
    <mergeCell ref="AD13:AD16"/>
    <mergeCell ref="O19:AC19"/>
    <mergeCell ref="E22:E25"/>
    <mergeCell ref="O18:AC18"/>
    <mergeCell ref="AD23:AD25"/>
    <mergeCell ref="R23:R24"/>
    <mergeCell ref="S23:S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B23:AB24"/>
    <mergeCell ref="M29:AC29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O21:AC21" xr:uid="{00000000-0002-0000-1200-000000000000}">
      <formula1>900</formula1>
    </dataValidation>
    <dataValidation allowBlank="1" sqref="S25:S27 Z25:Z27" xr:uid="{00000000-0002-0000-1200-000001000000}"/>
    <dataValidation allowBlank="1" promptTitle="checkPeriodRange" sqref="Q24 X24" xr:uid="{00000000-0002-0000-12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 xr:uid="{00000000-0002-0000-12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1200-000004000000}">
      <formula1>900</formula1>
    </dataValidation>
    <dataValidation type="list" allowBlank="1" showInputMessage="1" showErrorMessage="1" errorTitle="Ошибка" error="Выберите значение из списка" sqref="O22 V22" xr:uid="{00000000-0002-0000-1200-000005000000}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 xr:uid="{00000000-0002-0000-1200-000006000000}"/>
    <dataValidation type="decimal" allowBlank="1" showErrorMessage="1" errorTitle="Ошибка" error="Допускается ввод только действительных чисел!" sqref="O23 V23" xr:uid="{00000000-0002-0000-1200-000007000000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211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3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5" width="3.7109375" style="30" customWidth="1"/>
    <col min="16" max="16" width="4.140625" style="30" customWidth="1"/>
    <col min="17" max="17" width="18.140625" style="30" customWidth="1"/>
    <col min="18" max="20" width="3.7109375" style="30" customWidth="1"/>
    <col min="21" max="21" width="12.85546875" style="30" customWidth="1"/>
    <col min="22" max="24" width="3.7109375" style="30" customWidth="1"/>
    <col min="25" max="25" width="12.85546875" style="30" customWidth="1"/>
    <col min="26" max="28" width="3.7109375" style="30" customWidth="1"/>
    <col min="29" max="29" width="12.85546875" style="30" customWidth="1"/>
    <col min="30" max="33" width="21.42578125" style="30" customWidth="1"/>
    <col min="34" max="34" width="11.7109375" style="30" customWidth="1"/>
    <col min="35" max="35" width="3.7109375" style="30" customWidth="1"/>
    <col min="36" max="36" width="11.7109375" style="30" customWidth="1"/>
    <col min="37" max="37" width="8.5703125" style="30" hidden="1" customWidth="1"/>
    <col min="38" max="38" width="4.5703125" style="30" customWidth="1"/>
    <col min="39" max="39" width="115.7109375" style="30" customWidth="1"/>
    <col min="40" max="41" width="10.5703125" style="266"/>
    <col min="42" max="42" width="13.42578125" style="266" customWidth="1"/>
    <col min="43" max="50" width="10.5703125" style="266"/>
    <col min="51" max="16384" width="10.5703125" style="30"/>
  </cols>
  <sheetData>
    <row r="1" spans="7:50" hidden="1"/>
    <row r="2" spans="7:50" hidden="1"/>
    <row r="3" spans="7:50" hidden="1"/>
    <row r="4" spans="7:50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K4" s="31"/>
    </row>
    <row r="5" spans="7:50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635"/>
      <c r="V5" s="4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255"/>
    </row>
    <row r="6" spans="7:50" ht="3" customHeight="1">
      <c r="J6" s="79"/>
      <c r="K6" s="79"/>
      <c r="L6" s="31"/>
      <c r="M6" s="31"/>
      <c r="N6" s="31"/>
      <c r="O6" s="31"/>
      <c r="P6" s="31"/>
      <c r="Q6" s="31"/>
      <c r="R6" s="31"/>
      <c r="S6" s="76"/>
      <c r="T6" s="76"/>
      <c r="U6" s="76"/>
      <c r="V6" s="76"/>
      <c r="W6" s="76"/>
      <c r="X6" s="76"/>
      <c r="Y6" s="31"/>
    </row>
    <row r="7" spans="7:50" s="285" customFormat="1" ht="5.25" hidden="1">
      <c r="L7" s="526"/>
      <c r="M7" s="527"/>
      <c r="N7" s="674"/>
      <c r="O7" s="674"/>
      <c r="P7" s="674"/>
      <c r="Q7" s="674"/>
      <c r="R7" s="674"/>
      <c r="S7" s="674"/>
      <c r="T7" s="674"/>
      <c r="U7" s="674"/>
      <c r="V7" s="286"/>
      <c r="W7" s="286"/>
    </row>
    <row r="8" spans="7:50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 t="str">
        <f>IF(datePr_ch="",IF(datePr="","",datePr),datePr_ch)</f>
        <v>28.04.2023</v>
      </c>
      <c r="O8" s="652"/>
      <c r="P8" s="652"/>
      <c r="Q8" s="652"/>
      <c r="R8" s="652"/>
      <c r="S8" s="652"/>
      <c r="T8" s="652"/>
      <c r="U8" s="652"/>
      <c r="V8" s="550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50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 t="str">
        <f>IF(numberPr_ch="",IF(numberPr="","",numberPr),numberPr_ch)</f>
        <v>57-3175/23</v>
      </c>
      <c r="O9" s="652"/>
      <c r="P9" s="652"/>
      <c r="Q9" s="652"/>
      <c r="R9" s="652"/>
      <c r="S9" s="652"/>
      <c r="T9" s="652"/>
      <c r="U9" s="652"/>
      <c r="V9" s="550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50" s="285" customFormat="1" ht="5.25" hidden="1">
      <c r="L10" s="526"/>
      <c r="M10" s="527"/>
      <c r="N10" s="674"/>
      <c r="O10" s="674"/>
      <c r="P10" s="674"/>
      <c r="Q10" s="674"/>
      <c r="R10" s="674"/>
      <c r="S10" s="674"/>
      <c r="T10" s="674"/>
      <c r="U10" s="674"/>
      <c r="V10" s="286"/>
      <c r="W10" s="286"/>
    </row>
    <row r="11" spans="7:50" s="285" customFormat="1" ht="9.75" hidden="1" customHeight="1">
      <c r="L11" s="696"/>
      <c r="M11" s="696"/>
      <c r="N11" s="301"/>
      <c r="O11" s="301"/>
      <c r="P11" s="301"/>
      <c r="Q11" s="301"/>
      <c r="R11" s="301"/>
      <c r="S11" s="697"/>
      <c r="T11" s="697"/>
      <c r="U11" s="697"/>
      <c r="V11" s="697"/>
      <c r="W11" s="697"/>
      <c r="X11" s="697"/>
      <c r="Y11" s="283"/>
      <c r="AD11" s="285" t="s">
        <v>436</v>
      </c>
      <c r="AE11" s="285" t="s">
        <v>437</v>
      </c>
      <c r="AF11" s="285" t="s">
        <v>436</v>
      </c>
      <c r="AG11" s="285" t="s">
        <v>437</v>
      </c>
    </row>
    <row r="12" spans="7:50" s="168" customFormat="1" ht="11.25" hidden="1">
      <c r="G12" s="229"/>
      <c r="H12" s="229"/>
      <c r="L12" s="606"/>
      <c r="M12" s="606"/>
      <c r="N12" s="193"/>
      <c r="O12" s="193"/>
      <c r="P12" s="193"/>
      <c r="Q12" s="193"/>
      <c r="R12" s="193"/>
      <c r="S12" s="698"/>
      <c r="T12" s="698"/>
      <c r="U12" s="698"/>
      <c r="V12" s="698"/>
      <c r="W12" s="698"/>
      <c r="X12" s="698"/>
      <c r="Y12" s="108"/>
      <c r="AK12" s="282" t="s">
        <v>379</v>
      </c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</row>
    <row r="13" spans="7:50">
      <c r="J13" s="79"/>
      <c r="K13" s="79"/>
      <c r="L13" s="31"/>
      <c r="M13" s="31"/>
      <c r="N13" s="31"/>
      <c r="O13" s="31"/>
      <c r="P13" s="31"/>
      <c r="Q13" s="31"/>
      <c r="R13" s="31"/>
      <c r="S13" s="699"/>
      <c r="T13" s="699"/>
      <c r="U13" s="699"/>
      <c r="V13" s="699"/>
      <c r="W13" s="699"/>
      <c r="X13" s="699"/>
      <c r="Y13" s="359"/>
      <c r="AD13" s="699"/>
      <c r="AE13" s="699"/>
      <c r="AF13" s="699"/>
      <c r="AG13" s="699"/>
      <c r="AH13" s="699"/>
      <c r="AI13" s="699"/>
      <c r="AJ13" s="699"/>
      <c r="AK13" s="699"/>
    </row>
    <row r="14" spans="7:50">
      <c r="J14" s="79"/>
      <c r="K14" s="79"/>
      <c r="L14" s="633" t="s">
        <v>496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594" t="s">
        <v>497</v>
      </c>
    </row>
    <row r="15" spans="7:50" ht="14.25" customHeight="1">
      <c r="J15" s="79"/>
      <c r="K15" s="79"/>
      <c r="L15" s="633" t="s">
        <v>95</v>
      </c>
      <c r="M15" s="633" t="s">
        <v>513</v>
      </c>
      <c r="N15" s="633" t="s">
        <v>432</v>
      </c>
      <c r="O15" s="633"/>
      <c r="P15" s="633"/>
      <c r="Q15" s="633"/>
      <c r="R15" s="700" t="s">
        <v>404</v>
      </c>
      <c r="S15" s="700"/>
      <c r="T15" s="700"/>
      <c r="U15" s="700"/>
      <c r="V15" s="700" t="s">
        <v>433</v>
      </c>
      <c r="W15" s="700"/>
      <c r="X15" s="700"/>
      <c r="Y15" s="700"/>
      <c r="Z15" s="700" t="s">
        <v>407</v>
      </c>
      <c r="AA15" s="700"/>
      <c r="AB15" s="700"/>
      <c r="AC15" s="700"/>
      <c r="AD15" s="700" t="s">
        <v>501</v>
      </c>
      <c r="AE15" s="700"/>
      <c r="AF15" s="700"/>
      <c r="AG15" s="700"/>
      <c r="AH15" s="700"/>
      <c r="AI15" s="700"/>
      <c r="AJ15" s="700"/>
      <c r="AK15" s="633" t="s">
        <v>341</v>
      </c>
      <c r="AL15" s="678" t="s">
        <v>278</v>
      </c>
      <c r="AM15" s="594"/>
    </row>
    <row r="16" spans="7:50" ht="26.25" customHeight="1">
      <c r="J16" s="79"/>
      <c r="K16" s="79"/>
      <c r="L16" s="633"/>
      <c r="M16" s="633"/>
      <c r="N16" s="633"/>
      <c r="O16" s="633"/>
      <c r="P16" s="633"/>
      <c r="Q16" s="633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 t="s">
        <v>434</v>
      </c>
      <c r="AE16" s="700"/>
      <c r="AF16" s="594" t="s">
        <v>435</v>
      </c>
      <c r="AG16" s="594"/>
      <c r="AH16" s="702" t="s">
        <v>503</v>
      </c>
      <c r="AI16" s="702"/>
      <c r="AJ16" s="702"/>
      <c r="AK16" s="633"/>
      <c r="AL16" s="678"/>
      <c r="AM16" s="594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633"/>
      <c r="R17" s="700"/>
      <c r="S17" s="700"/>
      <c r="T17" s="700"/>
      <c r="U17" s="700"/>
      <c r="V17" s="700"/>
      <c r="W17" s="700"/>
      <c r="X17" s="700"/>
      <c r="Y17" s="700"/>
      <c r="Z17" s="700"/>
      <c r="AA17" s="700"/>
      <c r="AB17" s="700"/>
      <c r="AC17" s="700"/>
      <c r="AD17" s="356" t="s">
        <v>345</v>
      </c>
      <c r="AE17" s="356" t="s">
        <v>344</v>
      </c>
      <c r="AF17" s="356" t="s">
        <v>345</v>
      </c>
      <c r="AG17" s="356" t="s">
        <v>344</v>
      </c>
      <c r="AH17" s="95" t="s">
        <v>405</v>
      </c>
      <c r="AI17" s="701" t="s">
        <v>406</v>
      </c>
      <c r="AJ17" s="701"/>
      <c r="AK17" s="633"/>
      <c r="AL17" s="678"/>
      <c r="AM17" s="594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3">
        <f ca="1">OFFSET(N18,0,-1)+1</f>
        <v>3</v>
      </c>
      <c r="O18" s="673"/>
      <c r="P18" s="673"/>
      <c r="Q18" s="673"/>
      <c r="R18" s="673">
        <f ca="1">OFFSET(R18,0,-4)+1</f>
        <v>4</v>
      </c>
      <c r="S18" s="673"/>
      <c r="T18" s="673"/>
      <c r="U18" s="673"/>
      <c r="V18" s="673">
        <f ca="1">OFFSET(V18,0,-4)+1</f>
        <v>5</v>
      </c>
      <c r="W18" s="673"/>
      <c r="X18" s="673"/>
      <c r="Y18" s="673"/>
      <c r="Z18" s="488"/>
      <c r="AA18" s="488"/>
      <c r="AB18" s="488">
        <f ca="1">OFFSET(V18,0,0)+1</f>
        <v>6</v>
      </c>
      <c r="AC18" s="489">
        <f ca="1">AB18</f>
        <v>6</v>
      </c>
      <c r="AD18" s="487">
        <f ca="1">OFFSET(AD18,0,-1)+1</f>
        <v>7</v>
      </c>
      <c r="AE18" s="487">
        <f t="shared" ref="AE18:AJ18" ca="1" si="0">OFFSET(AE18,0,-1)+1</f>
        <v>8</v>
      </c>
      <c r="AF18" s="487">
        <f t="shared" ca="1" si="0"/>
        <v>9</v>
      </c>
      <c r="AG18" s="487">
        <f t="shared" ca="1" si="0"/>
        <v>10</v>
      </c>
      <c r="AH18" s="487">
        <f t="shared" ca="1" si="0"/>
        <v>11</v>
      </c>
      <c r="AI18" s="487">
        <f t="shared" ca="1" si="0"/>
        <v>12</v>
      </c>
      <c r="AJ18" s="487">
        <f t="shared" ca="1" si="0"/>
        <v>13</v>
      </c>
      <c r="AK18" s="487">
        <f ca="1">OFFSET(AK18,0,-1)+1</f>
        <v>14</v>
      </c>
      <c r="AL18" s="241"/>
      <c r="AM18" s="487">
        <v>15</v>
      </c>
    </row>
    <row r="19" spans="1:53" ht="22.5">
      <c r="A19" s="671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481" t="e">
        <f ca="1">mergeValue(A19)</f>
        <v>#NAME?</v>
      </c>
      <c r="M19" s="485" t="s">
        <v>23</v>
      </c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516" t="s">
        <v>665</v>
      </c>
    </row>
    <row r="20" spans="1:53" ht="22.5">
      <c r="A20" s="671"/>
      <c r="B20" s="671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e">
        <f ca="1">mergeValue(A20) &amp;"."&amp; mergeValue(B20)</f>
        <v>#NAME?</v>
      </c>
      <c r="M20" s="145" t="s">
        <v>18</v>
      </c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515" t="s">
        <v>511</v>
      </c>
    </row>
    <row r="21" spans="1:53" ht="45">
      <c r="A21" s="671"/>
      <c r="B21" s="671"/>
      <c r="C21" s="671">
        <v>1</v>
      </c>
      <c r="D21" s="266"/>
      <c r="E21" s="266"/>
      <c r="F21" s="307"/>
      <c r="G21" s="303"/>
      <c r="H21" s="303"/>
      <c r="I21" s="201"/>
      <c r="J21" s="41"/>
      <c r="K21" s="30"/>
      <c r="L21" s="302" t="e">
        <f ca="1">mergeValue(A21) &amp;"."&amp; mergeValue(B21)&amp;"."&amp; mergeValue(C21)</f>
        <v>#NAME?</v>
      </c>
      <c r="M21" s="146" t="s">
        <v>400</v>
      </c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690"/>
      <c r="AM21" s="515" t="s">
        <v>633</v>
      </c>
    </row>
    <row r="22" spans="1:53" ht="20.100000000000001" customHeight="1">
      <c r="A22" s="671"/>
      <c r="B22" s="671"/>
      <c r="C22" s="671"/>
      <c r="D22" s="671">
        <v>1</v>
      </c>
      <c r="E22" s="266"/>
      <c r="F22" s="307"/>
      <c r="G22" s="303"/>
      <c r="H22" s="303"/>
      <c r="I22" s="692"/>
      <c r="J22" s="693"/>
      <c r="K22" s="664"/>
      <c r="L22" s="694" t="e">
        <f ca="1">mergeValue(A22) &amp;"."&amp; mergeValue(B22)&amp;"."&amp; mergeValue(C22)&amp;"."&amp; mergeValue(D22)</f>
        <v>#NAME?</v>
      </c>
      <c r="M22" s="695"/>
      <c r="N22" s="667" t="s">
        <v>87</v>
      </c>
      <c r="O22" s="682"/>
      <c r="P22" s="685" t="s">
        <v>96</v>
      </c>
      <c r="Q22" s="686"/>
      <c r="R22" s="667" t="s">
        <v>88</v>
      </c>
      <c r="S22" s="682"/>
      <c r="T22" s="683">
        <v>1</v>
      </c>
      <c r="U22" s="687"/>
      <c r="V22" s="667" t="s">
        <v>88</v>
      </c>
      <c r="W22" s="682"/>
      <c r="X22" s="683">
        <v>1</v>
      </c>
      <c r="Y22" s="684"/>
      <c r="Z22" s="667" t="s">
        <v>88</v>
      </c>
      <c r="AA22" s="175"/>
      <c r="AB22" s="101">
        <v>1</v>
      </c>
      <c r="AC22" s="361"/>
      <c r="AD22" s="482"/>
      <c r="AE22" s="482"/>
      <c r="AF22" s="482"/>
      <c r="AG22" s="482"/>
      <c r="AH22" s="484"/>
      <c r="AI22" s="274" t="s">
        <v>87</v>
      </c>
      <c r="AJ22" s="484"/>
      <c r="AK22" s="274" t="s">
        <v>88</v>
      </c>
      <c r="AL22" s="254"/>
      <c r="AM22" s="632" t="s">
        <v>668</v>
      </c>
      <c r="AN22" s="266" t="e">
        <f ca="1">strCheckDateOnDP(V22:AL22,List06_9_DP)</f>
        <v>#NAME?</v>
      </c>
      <c r="AO22" s="284" t="str">
        <f>IF(AND(COUNTIF(AP18:AP26,AP22)&gt;1,AP22&lt;&gt;""),"ErrUnique:HasDoubleConn","")</f>
        <v/>
      </c>
      <c r="AP22" s="284"/>
      <c r="AQ22" s="284"/>
      <c r="AR22" s="284"/>
      <c r="AS22" s="284"/>
      <c r="AT22" s="284"/>
    </row>
    <row r="23" spans="1:53" ht="20.100000000000001" customHeight="1">
      <c r="A23" s="671"/>
      <c r="B23" s="671"/>
      <c r="C23" s="671"/>
      <c r="D23" s="671"/>
      <c r="E23" s="266"/>
      <c r="F23" s="307"/>
      <c r="G23" s="303"/>
      <c r="H23" s="303"/>
      <c r="I23" s="692"/>
      <c r="J23" s="693"/>
      <c r="K23" s="664"/>
      <c r="L23" s="694"/>
      <c r="M23" s="695"/>
      <c r="N23" s="667"/>
      <c r="O23" s="682"/>
      <c r="P23" s="685"/>
      <c r="Q23" s="686"/>
      <c r="R23" s="667"/>
      <c r="S23" s="682"/>
      <c r="T23" s="683"/>
      <c r="U23" s="688"/>
      <c r="V23" s="667"/>
      <c r="W23" s="682"/>
      <c r="X23" s="683"/>
      <c r="Y23" s="684"/>
      <c r="Z23" s="667"/>
      <c r="AA23" s="374"/>
      <c r="AB23" s="192"/>
      <c r="AC23" s="192"/>
      <c r="AD23" s="233"/>
      <c r="AE23" s="233"/>
      <c r="AF23" s="233"/>
      <c r="AG23" s="268" t="str">
        <f>AH22 &amp; "-" &amp; AJ22</f>
        <v>-</v>
      </c>
      <c r="AH23" s="268"/>
      <c r="AI23" s="268"/>
      <c r="AJ23" s="268"/>
      <c r="AK23" s="268" t="s">
        <v>88</v>
      </c>
      <c r="AL23" s="377"/>
      <c r="AM23" s="632"/>
      <c r="AO23" s="284"/>
      <c r="AP23" s="284"/>
      <c r="AQ23" s="284"/>
      <c r="AR23" s="284"/>
      <c r="AS23" s="284"/>
      <c r="AT23" s="284"/>
    </row>
    <row r="24" spans="1:53" ht="20.100000000000001" customHeight="1">
      <c r="A24" s="671"/>
      <c r="B24" s="671"/>
      <c r="C24" s="671"/>
      <c r="D24" s="671"/>
      <c r="E24" s="266"/>
      <c r="F24" s="307"/>
      <c r="G24" s="303"/>
      <c r="H24" s="303"/>
      <c r="I24" s="692"/>
      <c r="J24" s="693"/>
      <c r="K24" s="664"/>
      <c r="L24" s="694"/>
      <c r="M24" s="695"/>
      <c r="N24" s="667"/>
      <c r="O24" s="682"/>
      <c r="P24" s="685"/>
      <c r="Q24" s="686"/>
      <c r="R24" s="667"/>
      <c r="S24" s="682"/>
      <c r="T24" s="683"/>
      <c r="U24" s="689"/>
      <c r="V24" s="667"/>
      <c r="W24" s="376"/>
      <c r="X24" s="163"/>
      <c r="Y24" s="192"/>
      <c r="Z24" s="232"/>
      <c r="AA24" s="232"/>
      <c r="AB24" s="232"/>
      <c r="AC24" s="232"/>
      <c r="AD24" s="233"/>
      <c r="AE24" s="233"/>
      <c r="AF24" s="233"/>
      <c r="AG24" s="233"/>
      <c r="AH24" s="234"/>
      <c r="AI24" s="182"/>
      <c r="AJ24" s="182"/>
      <c r="AK24" s="234"/>
      <c r="AL24" s="170"/>
      <c r="AM24" s="632"/>
      <c r="AO24" s="284"/>
      <c r="AP24" s="284"/>
      <c r="AQ24" s="284"/>
      <c r="AR24" s="284"/>
      <c r="AS24" s="284"/>
      <c r="AT24" s="284"/>
    </row>
    <row r="25" spans="1:53" ht="20.100000000000001" customHeight="1">
      <c r="A25" s="671"/>
      <c r="B25" s="671"/>
      <c r="C25" s="671"/>
      <c r="D25" s="671"/>
      <c r="E25" s="266"/>
      <c r="F25" s="307"/>
      <c r="G25" s="303"/>
      <c r="H25" s="303"/>
      <c r="I25" s="692"/>
      <c r="J25" s="693"/>
      <c r="K25" s="664"/>
      <c r="L25" s="694"/>
      <c r="M25" s="695"/>
      <c r="N25" s="667"/>
      <c r="O25" s="682"/>
      <c r="P25" s="685"/>
      <c r="Q25" s="686"/>
      <c r="R25" s="667"/>
      <c r="S25" s="235"/>
      <c r="T25" s="237"/>
      <c r="U25" s="236"/>
      <c r="V25" s="232"/>
      <c r="W25" s="232"/>
      <c r="X25" s="232"/>
      <c r="Y25" s="232"/>
      <c r="Z25" s="232"/>
      <c r="AA25" s="232"/>
      <c r="AB25" s="232"/>
      <c r="AC25" s="232"/>
      <c r="AD25" s="233"/>
      <c r="AE25" s="233"/>
      <c r="AF25" s="233"/>
      <c r="AG25" s="233"/>
      <c r="AH25" s="234"/>
      <c r="AI25" s="182"/>
      <c r="AJ25" s="182"/>
      <c r="AK25" s="234"/>
      <c r="AL25" s="170"/>
      <c r="AM25" s="632"/>
      <c r="AO25" s="284"/>
      <c r="AP25" s="284"/>
      <c r="AQ25" s="284"/>
      <c r="AR25" s="284"/>
      <c r="AS25" s="284"/>
      <c r="AT25" s="284"/>
    </row>
    <row r="26" spans="1:53" customFormat="1" ht="20.100000000000001" customHeight="1">
      <c r="A26" s="671"/>
      <c r="B26" s="671"/>
      <c r="C26" s="671"/>
      <c r="D26" s="671"/>
      <c r="E26" s="275"/>
      <c r="F26" s="275"/>
      <c r="G26" s="275"/>
      <c r="H26" s="275"/>
      <c r="I26" s="692"/>
      <c r="J26" s="693"/>
      <c r="K26" s="664"/>
      <c r="L26" s="694"/>
      <c r="M26" s="695"/>
      <c r="N26" s="667"/>
      <c r="O26" s="375"/>
      <c r="P26" s="150"/>
      <c r="Q26" s="192" t="s">
        <v>408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38"/>
      <c r="AM26" s="632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</row>
    <row r="27" spans="1:53" customFormat="1" ht="15" customHeight="1">
      <c r="A27" s="671"/>
      <c r="B27" s="671"/>
      <c r="C27" s="671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70"/>
      <c r="AM27" s="632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</row>
    <row r="28" spans="1:53" customFormat="1" ht="15" customHeight="1">
      <c r="A28" s="671"/>
      <c r="B28" s="671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3"/>
      <c r="AE28" s="143"/>
      <c r="AF28" s="143"/>
      <c r="AG28" s="143"/>
      <c r="AH28" s="234"/>
      <c r="AI28" s="182"/>
      <c r="AJ28" s="181"/>
      <c r="AK28" s="148"/>
      <c r="AL28" s="182"/>
      <c r="AM28" s="170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</row>
    <row r="29" spans="1:53" customFormat="1" ht="15" customHeight="1">
      <c r="A29" s="671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43"/>
      <c r="AE29" s="143"/>
      <c r="AF29" s="143"/>
      <c r="AG29" s="143"/>
      <c r="AH29" s="234"/>
      <c r="AI29" s="182"/>
      <c r="AJ29" s="181"/>
      <c r="AK29" s="148"/>
      <c r="AL29" s="182"/>
      <c r="AM29" s="170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43"/>
      <c r="AE30" s="143"/>
      <c r="AF30" s="143"/>
      <c r="AG30" s="143"/>
      <c r="AH30" s="234"/>
      <c r="AI30" s="182"/>
      <c r="AJ30" s="181"/>
      <c r="AK30" s="148"/>
      <c r="AL30" s="182"/>
      <c r="AM30" s="170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</row>
    <row r="31" spans="1:53" ht="3" customHeight="1"/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3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196"/>
      <c r="AZ33" s="196"/>
      <c r="BA33" s="196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14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1400-000001000000}"/>
    <dataValidation allowBlank="1" promptTitle="checkPeriodRange" sqref="AG23:AL23" xr:uid="{00000000-0002-0000-1400-000002000000}"/>
    <dataValidation type="decimal" allowBlank="1" showErrorMessage="1" errorTitle="Ошибка" error="Допускается ввод только действительных чисел!" sqref="AD22:AG22 Q22:Q25" xr:uid="{00000000-0002-0000-14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14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212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/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/>
      <c r="F14" s="399"/>
      <c r="G14" s="149" t="s">
        <v>4</v>
      </c>
      <c r="H14" s="404"/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403"/>
      <c r="D15" s="403"/>
      <c r="F15" s="399"/>
      <c r="G15" s="148" t="s">
        <v>449</v>
      </c>
      <c r="H15" s="400"/>
      <c r="I15" s="40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393"/>
      <c r="G18" s="466"/>
      <c r="H18" s="46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500-000000000000}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4" width="3.7109375" style="30" customWidth="1"/>
    <col min="15" max="15" width="4.140625" style="30" customWidth="1"/>
    <col min="16" max="16" width="18.140625" style="30" customWidth="1"/>
    <col min="17" max="19" width="3.7109375" style="30" customWidth="1"/>
    <col min="20" max="20" width="12.85546875" style="30" customWidth="1"/>
    <col min="21" max="23" width="3.7109375" style="30" customWidth="1"/>
    <col min="24" max="24" width="12.85546875" style="30" customWidth="1"/>
    <col min="25" max="27" width="3.7109375" style="30" customWidth="1"/>
    <col min="28" max="28" width="12.85546875" style="30" customWidth="1"/>
    <col min="29" max="32" width="21.42578125" style="30" customWidth="1"/>
    <col min="33" max="33" width="11.7109375" style="30" customWidth="1"/>
    <col min="34" max="34" width="3.7109375" style="30" customWidth="1"/>
    <col min="35" max="35" width="11.7109375" style="30" customWidth="1"/>
    <col min="36" max="36" width="8.5703125" style="30" hidden="1" customWidth="1"/>
    <col min="37" max="37" width="4.5703125" style="30" customWidth="1"/>
    <col min="38" max="38" width="115.7109375" style="30" customWidth="1"/>
    <col min="39" max="40" width="10.5703125" style="266"/>
    <col min="41" max="41" width="13.42578125" style="266" customWidth="1"/>
    <col min="42" max="49" width="10.5703125" style="266"/>
    <col min="50" max="16384" width="10.5703125" style="30"/>
  </cols>
  <sheetData>
    <row r="1" spans="7:49" hidden="1"/>
    <row r="2" spans="7:49" hidden="1"/>
    <row r="3" spans="7:49" hidden="1"/>
    <row r="4" spans="7:49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J4" s="31"/>
    </row>
    <row r="5" spans="7:49" ht="26.1" customHeight="1">
      <c r="J5" s="79"/>
      <c r="K5" s="79"/>
      <c r="L5" s="635" t="s">
        <v>667</v>
      </c>
      <c r="M5" s="635"/>
      <c r="N5" s="635"/>
      <c r="O5" s="635"/>
      <c r="P5" s="635"/>
      <c r="Q5" s="635"/>
      <c r="R5" s="635"/>
      <c r="S5" s="635"/>
      <c r="T5" s="635"/>
      <c r="U5" s="4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255"/>
    </row>
    <row r="6" spans="7:49" ht="3" customHeight="1">
      <c r="J6" s="79"/>
      <c r="K6" s="79"/>
      <c r="L6" s="31"/>
      <c r="M6" s="31"/>
      <c r="N6" s="31"/>
      <c r="O6" s="31"/>
      <c r="P6" s="31"/>
      <c r="Q6" s="31"/>
      <c r="R6" s="76"/>
      <c r="S6" s="76"/>
      <c r="T6" s="76"/>
      <c r="U6" s="76"/>
      <c r="V6" s="76"/>
      <c r="W6" s="76"/>
      <c r="X6" s="31"/>
    </row>
    <row r="7" spans="7:49" s="285" customFormat="1" ht="5.25" hidden="1">
      <c r="L7" s="526"/>
      <c r="M7" s="527" t="s">
        <v>536</v>
      </c>
      <c r="N7" s="674" t="str">
        <f>IF(NameOrPr="","",NameOrPr)</f>
        <v/>
      </c>
      <c r="O7" s="674"/>
      <c r="P7" s="674"/>
      <c r="Q7" s="674"/>
      <c r="R7" s="674"/>
      <c r="S7" s="674"/>
      <c r="T7" s="674"/>
      <c r="U7" s="286"/>
      <c r="V7" s="286"/>
      <c r="W7" s="286"/>
    </row>
    <row r="8" spans="7:49" s="168" customFormat="1" ht="18.75">
      <c r="G8" s="229"/>
      <c r="H8" s="229"/>
      <c r="L8" s="393"/>
      <c r="M8" s="54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 t="str">
        <f>IF(datePr_ch="",IF(datePr="","",datePr),datePr_ch)</f>
        <v>28.04.2023</v>
      </c>
      <c r="O8" s="652"/>
      <c r="P8" s="652"/>
      <c r="Q8" s="652"/>
      <c r="R8" s="652"/>
      <c r="S8" s="652"/>
      <c r="T8" s="652"/>
      <c r="U8" s="550"/>
      <c r="V8" s="88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49" s="168" customFormat="1" ht="18.75">
      <c r="G9" s="229"/>
      <c r="H9" s="229"/>
      <c r="L9" s="393"/>
      <c r="M9" s="54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 t="str">
        <f>IF(numberPr_ch="",IF(numberPr="","",numberPr),numberPr_ch)</f>
        <v>57-3175/23</v>
      </c>
      <c r="O9" s="652"/>
      <c r="P9" s="652"/>
      <c r="Q9" s="652"/>
      <c r="R9" s="652"/>
      <c r="S9" s="652"/>
      <c r="T9" s="652"/>
      <c r="U9" s="550"/>
      <c r="V9" s="88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49" s="285" customFormat="1" ht="5.25" hidden="1">
      <c r="L10" s="526"/>
      <c r="M10" s="527" t="s">
        <v>535</v>
      </c>
      <c r="N10" s="674" t="str">
        <f>IF(IstPub="","",IstPub)</f>
        <v/>
      </c>
      <c r="O10" s="674"/>
      <c r="P10" s="674"/>
      <c r="Q10" s="674"/>
      <c r="R10" s="674"/>
      <c r="S10" s="674"/>
      <c r="T10" s="674"/>
      <c r="U10" s="286"/>
      <c r="V10" s="286"/>
      <c r="W10" s="286"/>
    </row>
    <row r="11" spans="7:49" s="168" customFormat="1" ht="11.25" hidden="1">
      <c r="G11" s="229"/>
      <c r="H11" s="229"/>
      <c r="L11" s="606"/>
      <c r="M11" s="606"/>
      <c r="N11" s="193"/>
      <c r="O11" s="193"/>
      <c r="P11" s="193"/>
      <c r="Q11" s="193"/>
      <c r="R11" s="698"/>
      <c r="S11" s="698"/>
      <c r="T11" s="698"/>
      <c r="U11" s="698"/>
      <c r="V11" s="698"/>
      <c r="W11" s="698"/>
      <c r="X11" s="108"/>
      <c r="AC11" s="285" t="s">
        <v>436</v>
      </c>
      <c r="AD11" s="285" t="s">
        <v>437</v>
      </c>
      <c r="AE11" s="285" t="s">
        <v>436</v>
      </c>
      <c r="AF11" s="285" t="s">
        <v>437</v>
      </c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</row>
    <row r="12" spans="7:49" s="168" customFormat="1" ht="11.25" hidden="1">
      <c r="G12" s="229"/>
      <c r="H12" s="229"/>
      <c r="L12" s="606"/>
      <c r="M12" s="606"/>
      <c r="N12" s="193"/>
      <c r="O12" s="193"/>
      <c r="P12" s="193"/>
      <c r="Q12" s="193"/>
      <c r="R12" s="698"/>
      <c r="S12" s="698"/>
      <c r="T12" s="698"/>
      <c r="U12" s="698"/>
      <c r="V12" s="698"/>
      <c r="W12" s="698"/>
      <c r="X12" s="108"/>
      <c r="AJ12" s="282" t="s">
        <v>379</v>
      </c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</row>
    <row r="13" spans="7:49">
      <c r="J13" s="79"/>
      <c r="K13" s="79"/>
      <c r="L13" s="31"/>
      <c r="M13" s="31"/>
      <c r="N13" s="31"/>
      <c r="O13" s="31"/>
      <c r="P13" s="31"/>
      <c r="Q13" s="31"/>
      <c r="R13" s="699"/>
      <c r="S13" s="699"/>
      <c r="T13" s="699"/>
      <c r="U13" s="699"/>
      <c r="V13" s="699"/>
      <c r="W13" s="699"/>
      <c r="X13" s="359"/>
      <c r="AC13" s="699"/>
      <c r="AD13" s="699"/>
      <c r="AE13" s="699"/>
      <c r="AF13" s="699"/>
      <c r="AG13" s="699"/>
      <c r="AH13" s="699"/>
      <c r="AI13" s="699"/>
      <c r="AJ13" s="699"/>
    </row>
    <row r="14" spans="7:49" ht="14.25" customHeight="1">
      <c r="J14" s="79"/>
      <c r="K14" s="79"/>
      <c r="L14" s="633" t="s">
        <v>496</v>
      </c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594" t="s">
        <v>497</v>
      </c>
    </row>
    <row r="15" spans="7:49" ht="14.25" customHeight="1">
      <c r="J15" s="79"/>
      <c r="K15" s="79"/>
      <c r="L15" s="633" t="s">
        <v>95</v>
      </c>
      <c r="M15" s="633" t="s">
        <v>513</v>
      </c>
      <c r="N15" s="633" t="s">
        <v>432</v>
      </c>
      <c r="O15" s="633"/>
      <c r="P15" s="633"/>
      <c r="Q15" s="700" t="s">
        <v>404</v>
      </c>
      <c r="R15" s="700"/>
      <c r="S15" s="700"/>
      <c r="T15" s="700"/>
      <c r="U15" s="700" t="s">
        <v>433</v>
      </c>
      <c r="V15" s="700"/>
      <c r="W15" s="700"/>
      <c r="X15" s="700"/>
      <c r="Y15" s="700" t="s">
        <v>407</v>
      </c>
      <c r="Z15" s="700"/>
      <c r="AA15" s="700"/>
      <c r="AB15" s="700"/>
      <c r="AC15" s="700" t="s">
        <v>501</v>
      </c>
      <c r="AD15" s="700"/>
      <c r="AE15" s="700"/>
      <c r="AF15" s="700"/>
      <c r="AG15" s="700"/>
      <c r="AH15" s="700"/>
      <c r="AI15" s="700"/>
      <c r="AJ15" s="633" t="s">
        <v>341</v>
      </c>
      <c r="AK15" s="678" t="s">
        <v>278</v>
      </c>
      <c r="AL15" s="594"/>
    </row>
    <row r="16" spans="7:49" ht="27.95" customHeight="1">
      <c r="J16" s="79"/>
      <c r="K16" s="79"/>
      <c r="L16" s="633"/>
      <c r="M16" s="633"/>
      <c r="N16" s="633"/>
      <c r="O16" s="633"/>
      <c r="P16" s="633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 t="s">
        <v>434</v>
      </c>
      <c r="AD16" s="700"/>
      <c r="AE16" s="594" t="s">
        <v>435</v>
      </c>
      <c r="AF16" s="594"/>
      <c r="AG16" s="702" t="s">
        <v>503</v>
      </c>
      <c r="AH16" s="702"/>
      <c r="AI16" s="702"/>
      <c r="AJ16" s="633"/>
      <c r="AK16" s="678"/>
      <c r="AL16" s="594"/>
    </row>
    <row r="17" spans="1:53" ht="14.25" customHeight="1">
      <c r="J17" s="79"/>
      <c r="K17" s="79"/>
      <c r="L17" s="633"/>
      <c r="M17" s="633"/>
      <c r="N17" s="633"/>
      <c r="O17" s="633"/>
      <c r="P17" s="633"/>
      <c r="Q17" s="700"/>
      <c r="R17" s="700"/>
      <c r="S17" s="700"/>
      <c r="T17" s="700"/>
      <c r="U17" s="700"/>
      <c r="V17" s="700"/>
      <c r="W17" s="700"/>
      <c r="X17" s="700"/>
      <c r="Y17" s="700"/>
      <c r="Z17" s="700"/>
      <c r="AA17" s="700"/>
      <c r="AB17" s="700"/>
      <c r="AC17" s="356" t="s">
        <v>345</v>
      </c>
      <c r="AD17" s="356" t="s">
        <v>344</v>
      </c>
      <c r="AE17" s="356" t="s">
        <v>345</v>
      </c>
      <c r="AF17" s="356" t="s">
        <v>344</v>
      </c>
      <c r="AG17" s="95" t="s">
        <v>405</v>
      </c>
      <c r="AH17" s="701" t="s">
        <v>406</v>
      </c>
      <c r="AI17" s="701"/>
      <c r="AJ17" s="633"/>
      <c r="AK17" s="678"/>
      <c r="AL17" s="594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3">
        <f ca="1">OFFSET(N18,0,-1)+1</f>
        <v>3</v>
      </c>
      <c r="O18" s="673"/>
      <c r="P18" s="673"/>
      <c r="Q18" s="673">
        <f ca="1">OFFSET(Q18,0,-3)+1</f>
        <v>4</v>
      </c>
      <c r="R18" s="673"/>
      <c r="S18" s="673"/>
      <c r="T18" s="673"/>
      <c r="U18" s="673">
        <f ca="1">OFFSET(U18,0,-4)+1</f>
        <v>5</v>
      </c>
      <c r="V18" s="673"/>
      <c r="W18" s="673"/>
      <c r="X18" s="673"/>
      <c r="Y18" s="488"/>
      <c r="Z18" s="488"/>
      <c r="AA18" s="488">
        <f ca="1">OFFSET(U18,0,0)+1</f>
        <v>6</v>
      </c>
      <c r="AB18" s="489">
        <f ca="1">AA18</f>
        <v>6</v>
      </c>
      <c r="AC18" s="487">
        <f t="shared" ref="AC18:AJ18" ca="1" si="0">OFFSET(AC18,0,-1)+1</f>
        <v>7</v>
      </c>
      <c r="AD18" s="487">
        <f t="shared" ca="1" si="0"/>
        <v>8</v>
      </c>
      <c r="AE18" s="487">
        <f t="shared" ca="1" si="0"/>
        <v>9</v>
      </c>
      <c r="AF18" s="487">
        <f t="shared" ca="1" si="0"/>
        <v>10</v>
      </c>
      <c r="AG18" s="487">
        <f t="shared" ca="1" si="0"/>
        <v>11</v>
      </c>
      <c r="AH18" s="487">
        <f t="shared" ca="1" si="0"/>
        <v>12</v>
      </c>
      <c r="AI18" s="487">
        <f t="shared" ca="1" si="0"/>
        <v>13</v>
      </c>
      <c r="AJ18" s="487">
        <f t="shared" ca="1" si="0"/>
        <v>14</v>
      </c>
      <c r="AK18" s="241"/>
      <c r="AL18" s="487">
        <v>15</v>
      </c>
    </row>
    <row r="19" spans="1:53" ht="22.5">
      <c r="A19" s="671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302" t="e">
        <f ca="1">mergeValue(A19)</f>
        <v>#NAME?</v>
      </c>
      <c r="M19" s="191" t="s">
        <v>23</v>
      </c>
      <c r="N19" s="713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516" t="s">
        <v>665</v>
      </c>
    </row>
    <row r="20" spans="1:53" ht="22.5">
      <c r="A20" s="671"/>
      <c r="B20" s="671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e">
        <f ca="1">mergeValue(A20) &amp;"."&amp; mergeValue(B20)</f>
        <v>#NAME?</v>
      </c>
      <c r="M20" s="145" t="s">
        <v>18</v>
      </c>
      <c r="N20" s="709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515" t="s">
        <v>511</v>
      </c>
    </row>
    <row r="21" spans="1:53" ht="45">
      <c r="A21" s="671"/>
      <c r="B21" s="671"/>
      <c r="C21" s="671">
        <v>1</v>
      </c>
      <c r="D21" s="266"/>
      <c r="E21" s="266"/>
      <c r="F21" s="307"/>
      <c r="G21" s="303"/>
      <c r="H21" s="303"/>
      <c r="I21" s="201"/>
      <c r="J21" s="41"/>
      <c r="K21" s="30"/>
      <c r="L21" s="302" t="e">
        <f ca="1">mergeValue(A21) &amp;"."&amp; mergeValue(B21)&amp;"."&amp; mergeValue(C21)</f>
        <v>#NAME?</v>
      </c>
      <c r="M21" s="146" t="s">
        <v>400</v>
      </c>
      <c r="N21" s="709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0"/>
      <c r="AL21" s="515" t="s">
        <v>633</v>
      </c>
    </row>
    <row r="22" spans="1:53" ht="20.100000000000001" customHeight="1">
      <c r="A22" s="671"/>
      <c r="B22" s="671"/>
      <c r="C22" s="671"/>
      <c r="D22" s="671">
        <v>1</v>
      </c>
      <c r="E22" s="266"/>
      <c r="F22" s="307"/>
      <c r="G22" s="303"/>
      <c r="H22" s="303"/>
      <c r="I22" s="692"/>
      <c r="J22" s="693"/>
      <c r="K22" s="664"/>
      <c r="L22" s="710" t="e">
        <f ca="1">mergeValue(A22) &amp;"."&amp; mergeValue(B22)&amp;"."&amp; mergeValue(C22)&amp;"."&amp; mergeValue(D22)</f>
        <v>#NAME?</v>
      </c>
      <c r="M22" s="703"/>
      <c r="N22" s="705"/>
      <c r="O22" s="685" t="s">
        <v>96</v>
      </c>
      <c r="P22" s="686"/>
      <c r="Q22" s="667" t="s">
        <v>88</v>
      </c>
      <c r="R22" s="682"/>
      <c r="S22" s="683">
        <v>1</v>
      </c>
      <c r="T22" s="706"/>
      <c r="U22" s="667" t="s">
        <v>88</v>
      </c>
      <c r="V22" s="682"/>
      <c r="W22" s="683" t="s">
        <v>96</v>
      </c>
      <c r="X22" s="711"/>
      <c r="Y22" s="667" t="s">
        <v>88</v>
      </c>
      <c r="Z22" s="175"/>
      <c r="AA22" s="101">
        <v>1</v>
      </c>
      <c r="AB22" s="501"/>
      <c r="AC22" s="482"/>
      <c r="AD22" s="482"/>
      <c r="AE22" s="483"/>
      <c r="AF22" s="482"/>
      <c r="AG22" s="484"/>
      <c r="AH22" s="274" t="s">
        <v>87</v>
      </c>
      <c r="AI22" s="484"/>
      <c r="AJ22" s="274" t="s">
        <v>88</v>
      </c>
      <c r="AK22" s="254"/>
      <c r="AL22" s="632" t="s">
        <v>668</v>
      </c>
      <c r="AM22" s="266" t="e">
        <f ca="1">strCheckDateOnDP(AC22:AK22,List06_10_DP)</f>
        <v>#NAME?</v>
      </c>
      <c r="AN22" s="284" t="str">
        <f>IF(AND(COUNTIF(AO18:AO26,AO22)&gt;1,AO22&lt;&gt;""),"ErrUnique:HasDoubleConn","")</f>
        <v/>
      </c>
      <c r="AO22" s="284"/>
      <c r="AP22" s="284"/>
      <c r="AQ22" s="284"/>
      <c r="AR22" s="284"/>
      <c r="AS22" s="284"/>
    </row>
    <row r="23" spans="1:53" ht="20.100000000000001" customHeight="1">
      <c r="A23" s="671"/>
      <c r="B23" s="671"/>
      <c r="C23" s="671"/>
      <c r="D23" s="671"/>
      <c r="E23" s="266"/>
      <c r="F23" s="307"/>
      <c r="G23" s="303"/>
      <c r="H23" s="303"/>
      <c r="I23" s="692"/>
      <c r="J23" s="693"/>
      <c r="K23" s="664"/>
      <c r="L23" s="694"/>
      <c r="M23" s="704"/>
      <c r="N23" s="705"/>
      <c r="O23" s="685"/>
      <c r="P23" s="686"/>
      <c r="Q23" s="667"/>
      <c r="R23" s="682"/>
      <c r="S23" s="683"/>
      <c r="T23" s="707"/>
      <c r="U23" s="667"/>
      <c r="V23" s="682"/>
      <c r="W23" s="683"/>
      <c r="X23" s="712"/>
      <c r="Y23" s="667"/>
      <c r="Z23" s="374"/>
      <c r="AA23" s="192"/>
      <c r="AB23" s="192"/>
      <c r="AC23" s="233"/>
      <c r="AD23" s="233"/>
      <c r="AE23" s="233"/>
      <c r="AF23" s="268" t="str">
        <f>AG22 &amp; "-" &amp; AI22</f>
        <v>-</v>
      </c>
      <c r="AG23" s="268"/>
      <c r="AH23" s="268"/>
      <c r="AI23" s="268"/>
      <c r="AJ23" s="268" t="s">
        <v>88</v>
      </c>
      <c r="AK23" s="377"/>
      <c r="AL23" s="632"/>
      <c r="AN23" s="284"/>
      <c r="AO23" s="284"/>
      <c r="AP23" s="284"/>
      <c r="AQ23" s="284"/>
      <c r="AR23" s="284"/>
      <c r="AS23" s="284"/>
    </row>
    <row r="24" spans="1:53" ht="20.100000000000001" customHeight="1">
      <c r="A24" s="671"/>
      <c r="B24" s="671"/>
      <c r="C24" s="671"/>
      <c r="D24" s="671"/>
      <c r="E24" s="266"/>
      <c r="F24" s="307"/>
      <c r="G24" s="303"/>
      <c r="H24" s="303"/>
      <c r="I24" s="692"/>
      <c r="J24" s="693"/>
      <c r="K24" s="664"/>
      <c r="L24" s="694"/>
      <c r="M24" s="704"/>
      <c r="N24" s="705"/>
      <c r="O24" s="685"/>
      <c r="P24" s="686"/>
      <c r="Q24" s="667"/>
      <c r="R24" s="682"/>
      <c r="S24" s="683"/>
      <c r="T24" s="708"/>
      <c r="U24" s="667"/>
      <c r="V24" s="376"/>
      <c r="W24" s="163"/>
      <c r="X24" s="192"/>
      <c r="Y24" s="232"/>
      <c r="Z24" s="232"/>
      <c r="AA24" s="232"/>
      <c r="AB24" s="232"/>
      <c r="AC24" s="233"/>
      <c r="AD24" s="233"/>
      <c r="AE24" s="233"/>
      <c r="AF24" s="233"/>
      <c r="AG24" s="234"/>
      <c r="AH24" s="182"/>
      <c r="AI24" s="182"/>
      <c r="AJ24" s="234"/>
      <c r="AK24" s="170"/>
      <c r="AL24" s="632"/>
      <c r="AN24" s="284"/>
      <c r="AO24" s="284"/>
      <c r="AP24" s="284"/>
      <c r="AQ24" s="284"/>
      <c r="AR24" s="284"/>
      <c r="AS24" s="284"/>
    </row>
    <row r="25" spans="1:53" ht="20.100000000000001" customHeight="1">
      <c r="A25" s="671"/>
      <c r="B25" s="671"/>
      <c r="C25" s="671"/>
      <c r="D25" s="671"/>
      <c r="E25" s="266"/>
      <c r="F25" s="307"/>
      <c r="G25" s="303"/>
      <c r="H25" s="303"/>
      <c r="I25" s="692"/>
      <c r="J25" s="693"/>
      <c r="K25" s="664"/>
      <c r="L25" s="694"/>
      <c r="M25" s="704"/>
      <c r="N25" s="705"/>
      <c r="O25" s="685"/>
      <c r="P25" s="686"/>
      <c r="Q25" s="667"/>
      <c r="R25" s="235"/>
      <c r="S25" s="237"/>
      <c r="T25" s="236"/>
      <c r="U25" s="232"/>
      <c r="V25" s="232"/>
      <c r="W25" s="232"/>
      <c r="X25" s="232"/>
      <c r="Y25" s="232"/>
      <c r="Z25" s="232"/>
      <c r="AA25" s="232"/>
      <c r="AB25" s="232"/>
      <c r="AC25" s="233"/>
      <c r="AD25" s="233"/>
      <c r="AE25" s="233"/>
      <c r="AF25" s="233"/>
      <c r="AG25" s="234"/>
      <c r="AH25" s="182"/>
      <c r="AI25" s="182"/>
      <c r="AJ25" s="234"/>
      <c r="AK25" s="170"/>
      <c r="AL25" s="632"/>
      <c r="AN25" s="284"/>
      <c r="AO25" s="284"/>
      <c r="AP25" s="284"/>
      <c r="AQ25" s="284"/>
      <c r="AR25" s="284"/>
      <c r="AS25" s="284"/>
    </row>
    <row r="26" spans="1:53" customFormat="1" ht="20.100000000000001" customHeight="1">
      <c r="A26" s="671"/>
      <c r="B26" s="671"/>
      <c r="C26" s="671"/>
      <c r="D26" s="671"/>
      <c r="E26" s="275"/>
      <c r="F26" s="275"/>
      <c r="G26" s="275"/>
      <c r="H26" s="275"/>
      <c r="I26" s="692"/>
      <c r="J26" s="693"/>
      <c r="K26" s="664"/>
      <c r="L26" s="694"/>
      <c r="M26" s="704"/>
      <c r="N26" s="375"/>
      <c r="O26" s="150"/>
      <c r="P26" s="192" t="s">
        <v>408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238"/>
      <c r="AL26" s="632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</row>
    <row r="27" spans="1:53" customFormat="1" ht="15" customHeight="1">
      <c r="A27" s="671"/>
      <c r="B27" s="671"/>
      <c r="C27" s="671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70"/>
      <c r="AL27" s="632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</row>
    <row r="28" spans="1:53" customFormat="1" ht="15" customHeight="1">
      <c r="A28" s="671"/>
      <c r="B28" s="671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3"/>
      <c r="AD28" s="143"/>
      <c r="AE28" s="143"/>
      <c r="AF28" s="143"/>
      <c r="AG28" s="234"/>
      <c r="AH28" s="149"/>
      <c r="AI28" s="181"/>
      <c r="AJ28" s="148"/>
      <c r="AK28" s="182"/>
      <c r="AL28" s="170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</row>
    <row r="29" spans="1:53" customFormat="1" ht="15" customHeight="1">
      <c r="A29" s="671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3"/>
      <c r="AD29" s="143"/>
      <c r="AE29" s="143"/>
      <c r="AF29" s="143"/>
      <c r="AG29" s="234"/>
      <c r="AH29" s="149"/>
      <c r="AI29" s="181"/>
      <c r="AJ29" s="148"/>
      <c r="AK29" s="182"/>
      <c r="AL29" s="170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43"/>
      <c r="AD30" s="143"/>
      <c r="AE30" s="143"/>
      <c r="AF30" s="143"/>
      <c r="AG30" s="234"/>
      <c r="AH30" s="149"/>
      <c r="AI30" s="181"/>
      <c r="AJ30" s="148"/>
      <c r="AK30" s="182"/>
      <c r="AL30" s="170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</row>
    <row r="31" spans="1:53" ht="3" customHeight="1">
      <c r="AM31" s="30"/>
      <c r="AX31" s="266"/>
    </row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2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196"/>
      <c r="AY33" s="196"/>
      <c r="AZ33" s="196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600-000000000000}">
      <formula1>900</formula1>
    </dataValidation>
    <dataValidation allowBlank="1" promptTitle="checkPeriodRange" sqref="AF23:AK23" xr:uid="{00000000-0002-0000-16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600-000002000000}"/>
    <dataValidation type="decimal" allowBlank="1" showErrorMessage="1" errorTitle="Ошибка" error="Допускается ввод только действительных чисел!" sqref="AC22:AF22 P22" xr:uid="{00000000-0002-0000-16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6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1" hidden="1" customWidth="1"/>
    <col min="2" max="2" width="9.140625" style="122" hidden="1" customWidth="1"/>
    <col min="3" max="3" width="3.7109375" style="123" customWidth="1"/>
    <col min="4" max="4" width="7" style="122" bestFit="1" customWidth="1"/>
    <col min="5" max="5" width="11.28515625" style="122" customWidth="1"/>
    <col min="6" max="6" width="41" style="122" customWidth="1"/>
    <col min="7" max="7" width="18" style="122" customWidth="1"/>
    <col min="8" max="8" width="13.140625" style="122" customWidth="1"/>
    <col min="9" max="9" width="11.42578125" style="122" customWidth="1"/>
    <col min="10" max="10" width="42.140625" style="122" customWidth="1"/>
    <col min="11" max="11" width="115.7109375" style="122" customWidth="1"/>
    <col min="12" max="12" width="3.7109375" style="122" customWidth="1"/>
    <col min="13" max="16384" width="9.140625" style="122"/>
  </cols>
  <sheetData>
    <row r="1" spans="1:14" hidden="1"/>
    <row r="2" spans="1:14" hidden="1"/>
    <row r="3" spans="1:14" hidden="1"/>
    <row r="4" spans="1:14" ht="3" customHeight="1"/>
    <row r="5" spans="1:14" s="30" customFormat="1" ht="22.5">
      <c r="A5" s="118"/>
      <c r="C5" s="41"/>
      <c r="D5" s="715" t="s">
        <v>514</v>
      </c>
      <c r="E5" s="715"/>
      <c r="F5" s="715"/>
      <c r="G5" s="715"/>
      <c r="H5" s="715"/>
      <c r="I5" s="715"/>
      <c r="J5" s="715"/>
      <c r="K5" s="497"/>
    </row>
    <row r="6" spans="1:14" ht="3" hidden="1" customHeight="1">
      <c r="D6" s="124"/>
      <c r="E6" s="124"/>
      <c r="G6" s="124"/>
      <c r="H6" s="124"/>
      <c r="I6" s="124"/>
      <c r="J6" s="124"/>
      <c r="K6" s="124"/>
    </row>
    <row r="7" spans="1:14" s="121" customFormat="1" ht="3" customHeight="1">
      <c r="B7" s="122"/>
      <c r="C7" s="123"/>
      <c r="D7" s="125"/>
      <c r="E7" s="125"/>
      <c r="G7" s="125"/>
      <c r="H7" s="125"/>
      <c r="I7" s="125"/>
      <c r="J7" s="125"/>
      <c r="K7" s="125"/>
      <c r="L7" s="126"/>
    </row>
    <row r="8" spans="1:14">
      <c r="D8" s="717" t="s">
        <v>496</v>
      </c>
      <c r="E8" s="717"/>
      <c r="F8" s="717"/>
      <c r="G8" s="717"/>
      <c r="H8" s="717"/>
      <c r="I8" s="717"/>
      <c r="J8" s="717"/>
      <c r="K8" s="717" t="s">
        <v>497</v>
      </c>
    </row>
    <row r="9" spans="1:14">
      <c r="D9" s="717" t="s">
        <v>95</v>
      </c>
      <c r="E9" s="717" t="s">
        <v>517</v>
      </c>
      <c r="F9" s="717"/>
      <c r="G9" s="717" t="s">
        <v>518</v>
      </c>
      <c r="H9" s="717"/>
      <c r="I9" s="717"/>
      <c r="J9" s="717"/>
      <c r="K9" s="717"/>
    </row>
    <row r="10" spans="1:14" ht="22.5">
      <c r="D10" s="717"/>
      <c r="E10" s="128" t="s">
        <v>519</v>
      </c>
      <c r="F10" s="128" t="s">
        <v>446</v>
      </c>
      <c r="G10" s="128" t="s">
        <v>446</v>
      </c>
      <c r="H10" s="128" t="s">
        <v>519</v>
      </c>
      <c r="I10" s="128" t="s">
        <v>520</v>
      </c>
      <c r="J10" s="128" t="s">
        <v>498</v>
      </c>
      <c r="K10" s="717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0" customFormat="1" ht="57" customHeight="1">
      <c r="A12" s="220" t="s">
        <v>53</v>
      </c>
      <c r="B12" s="120" t="s">
        <v>256</v>
      </c>
      <c r="C12" s="127"/>
      <c r="D12" s="129" t="s">
        <v>96</v>
      </c>
      <c r="E12" s="508"/>
      <c r="F12" s="379"/>
      <c r="G12" s="379"/>
      <c r="H12" s="379"/>
      <c r="I12" s="382"/>
      <c r="J12" s="380"/>
      <c r="K12" s="636" t="s">
        <v>521</v>
      </c>
      <c r="M12" s="513" t="str">
        <f>IF(ISERROR(INDEX(kind_of_nameforms,MATCH(E12,kind_of_forms,0),1)),"",INDEX(kind_of_nameforms,MATCH(E12,kind_of_forms,0),1))</f>
        <v/>
      </c>
      <c r="N12" s="514"/>
    </row>
    <row r="13" spans="1:14" ht="15" customHeight="1">
      <c r="A13" s="122"/>
      <c r="C13" s="122"/>
      <c r="D13" s="105"/>
      <c r="E13" s="131" t="s">
        <v>5</v>
      </c>
      <c r="F13" s="130"/>
      <c r="G13" s="130"/>
      <c r="H13" s="130"/>
      <c r="I13" s="130"/>
      <c r="J13" s="383"/>
      <c r="K13" s="638"/>
    </row>
    <row r="14" spans="1:14" ht="3" customHeight="1">
      <c r="A14" s="122"/>
      <c r="C14" s="122"/>
    </row>
    <row r="15" spans="1:14" ht="27.75" customHeight="1">
      <c r="E15" s="716" t="s">
        <v>632</v>
      </c>
      <c r="F15" s="716"/>
      <c r="G15" s="716"/>
      <c r="H15" s="716"/>
      <c r="I15" s="716"/>
      <c r="J15" s="71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7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07">
    <tabColor rgb="FFCCCCFF"/>
    <pageSetUpPr fitToPage="1"/>
  </sheetPr>
  <dimension ref="A1:I15"/>
  <sheetViews>
    <sheetView showGridLines="0" topLeftCell="C6" zoomScaleNormal="100" workbookViewId="0">
      <selection activeCell="E17" sqref="E17"/>
    </sheetView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89" t="s">
        <v>316</v>
      </c>
      <c r="E7" s="591"/>
      <c r="F7" s="499"/>
    </row>
    <row r="8" spans="3:9" ht="3" customHeight="1">
      <c r="C8" s="44"/>
      <c r="D8" s="11"/>
      <c r="E8" s="11"/>
    </row>
    <row r="9" spans="3:9" ht="15.95" customHeight="1">
      <c r="C9" s="44"/>
      <c r="D9" s="93" t="s">
        <v>95</v>
      </c>
      <c r="E9" s="455" t="s">
        <v>315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31">
        <v>0</v>
      </c>
      <c r="E11" s="475"/>
    </row>
    <row r="12" spans="3:9" ht="27.75" customHeight="1">
      <c r="C12" s="203"/>
      <c r="D12" s="116">
        <v>1</v>
      </c>
      <c r="E12" s="204" t="s">
        <v>3068</v>
      </c>
    </row>
    <row r="13" spans="3:9" ht="12" customHeight="1">
      <c r="C13" s="44"/>
      <c r="D13" s="476"/>
      <c r="E13" s="477" t="s">
        <v>180</v>
      </c>
    </row>
    <row r="14" spans="3:9" ht="3" customHeight="1"/>
    <row r="15" spans="3:9" ht="22.5" customHeight="1">
      <c r="C15" s="205"/>
      <c r="D15" s="718" t="s">
        <v>317</v>
      </c>
      <c r="E15" s="718"/>
      <c r="F15" s="206"/>
      <c r="G15" s="206"/>
      <c r="H15" s="206"/>
      <c r="I15" s="20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15" t="s">
        <v>58</v>
      </c>
      <c r="E7" s="715"/>
      <c r="F7" s="499"/>
    </row>
    <row r="8" spans="3:6" ht="3" customHeight="1">
      <c r="C8" s="44"/>
      <c r="D8" s="11"/>
      <c r="E8" s="11"/>
    </row>
    <row r="9" spans="3:6" ht="15.95" customHeight="1">
      <c r="C9" s="44"/>
      <c r="D9" s="93" t="s">
        <v>95</v>
      </c>
      <c r="E9" s="104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6">
        <v>0</v>
      </c>
      <c r="E11" s="230"/>
    </row>
    <row r="12" spans="3:6">
      <c r="C12" s="44"/>
      <c r="D12" s="105"/>
      <c r="E12" s="103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9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19" t="s">
        <v>59</v>
      </c>
      <c r="C2" s="719"/>
      <c r="D2" s="719"/>
      <c r="E2" s="500"/>
    </row>
    <row r="3" spans="2:5" ht="3" customHeight="1"/>
    <row r="4" spans="2:5" ht="21.75" customHeight="1" thickBot="1">
      <c r="B4" s="562" t="s">
        <v>1</v>
      </c>
      <c r="C4" s="562" t="s">
        <v>94</v>
      </c>
      <c r="D4" s="562" t="s">
        <v>75</v>
      </c>
    </row>
    <row r="5" spans="2:5" ht="12" thickTop="1"/>
  </sheetData>
  <sheetProtection algorithmName="SHA-512" hashValue="zq5FsNbMmy4+YyAQxubLzZkGtgq9Sf93/4CI5x9Ko6TFwpi3+7tm2boRbdl+SxFe38LA20R7/imXHGVQSFUOyw==" saltValue="eF6B8T0ft1b1SSOk1PamsA==" spinCount="100000" sheet="1" objects="1" scenarios="1" formatColumns="0" formatRows="0" autoFilter="0"/>
  <autoFilter ref="B4:D4" xr:uid="{00000000-0009-0000-0000-00001A000000}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CheckCyan">
    <tabColor indexed="47"/>
  </sheetPr>
  <dimension ref="A1:A96"/>
  <sheetViews>
    <sheetView showGridLines="0" workbookViewId="0"/>
  </sheetViews>
  <sheetFormatPr defaultRowHeight="11.25"/>
  <sheetData>
    <row r="1" spans="1:1">
      <c r="A1" s="224">
        <f>IF('Форма 2.13'!$F$10="",1,0)</f>
        <v>0</v>
      </c>
    </row>
    <row r="2" spans="1:1">
      <c r="A2" s="224">
        <f>IF('Форма 2.13'!$G$10="",1,0)</f>
        <v>0</v>
      </c>
    </row>
    <row r="3" spans="1:1">
      <c r="A3" s="224">
        <f>IF('Форма 2.13'!$F$11="",1,0)</f>
        <v>0</v>
      </c>
    </row>
    <row r="4" spans="1:1">
      <c r="A4" s="224">
        <f>IF('Форма 2.13'!$G$11="",1,0)</f>
        <v>0</v>
      </c>
    </row>
    <row r="5" spans="1:1">
      <c r="A5" s="224">
        <f>IF('Форма 2.13'!$F$12="",1,0)</f>
        <v>0</v>
      </c>
    </row>
    <row r="6" spans="1:1">
      <c r="A6" s="224">
        <f>IF('Форма 2.13'!$G$12="",1,0)</f>
        <v>0</v>
      </c>
    </row>
    <row r="7" spans="1:1">
      <c r="A7" s="224">
        <f>IF('Форма 2.13'!$F$13="",1,0)</f>
        <v>0</v>
      </c>
    </row>
    <row r="8" spans="1:1">
      <c r="A8" s="224">
        <f>IF('Форма 2.13'!$G$13="",1,0)</f>
        <v>0</v>
      </c>
    </row>
    <row r="9" spans="1:1">
      <c r="A9" s="224">
        <f>IF('Форма 2.14.1'!$J$15="",1,0)</f>
        <v>0</v>
      </c>
    </row>
    <row r="10" spans="1:1">
      <c r="A10" s="224">
        <f>IF('Форма 2.14.1'!$H$17="",1,0)</f>
        <v>0</v>
      </c>
    </row>
    <row r="11" spans="1:1">
      <c r="A11" s="224">
        <f>IF('Форма 2.14.1'!$I$17="",1,0)</f>
        <v>0</v>
      </c>
    </row>
    <row r="12" spans="1:1">
      <c r="A12" s="224">
        <f>IF('Форма 2.14.1'!$J$17="",1,0)</f>
        <v>0</v>
      </c>
    </row>
    <row r="13" spans="1:1">
      <c r="A13" s="224">
        <f>IF('Форма 2.14.1'!$H$22="",1,0)</f>
        <v>0</v>
      </c>
    </row>
    <row r="14" spans="1:1">
      <c r="A14" s="224">
        <f>IF('Форма 2.14.1'!$I$22="",1,0)</f>
        <v>0</v>
      </c>
    </row>
    <row r="15" spans="1:1">
      <c r="A15" s="224">
        <f>IF('Форма 2.14.1'!$J$22="",1,0)</f>
        <v>0</v>
      </c>
    </row>
    <row r="16" spans="1:1">
      <c r="A16" s="224">
        <f>IF('Форма 2.14.1'!$H$26="",1,0)</f>
        <v>0</v>
      </c>
    </row>
    <row r="17" spans="1:1">
      <c r="A17" s="224">
        <f>IF('Форма 2.14.1'!$I$26="",1,0)</f>
        <v>0</v>
      </c>
    </row>
    <row r="18" spans="1:1">
      <c r="A18" s="224">
        <f>IF('Форма 2.14.1'!$J$26="",1,0)</f>
        <v>0</v>
      </c>
    </row>
    <row r="19" spans="1:1">
      <c r="A19" s="224">
        <f>IF('Форма 2.14.1'!$H$30="",1,0)</f>
        <v>0</v>
      </c>
    </row>
    <row r="20" spans="1:1">
      <c r="A20" s="224">
        <f>IF('Форма 2.14.1'!$I$30="",1,0)</f>
        <v>0</v>
      </c>
    </row>
    <row r="21" spans="1:1">
      <c r="A21" s="224">
        <f>IF('Форма 2.14.1'!$J$30="",1,0)</f>
        <v>0</v>
      </c>
    </row>
    <row r="22" spans="1:1">
      <c r="A22" s="224">
        <f>IF('Форма 2.14.1'!$H$33="",1,0)</f>
        <v>0</v>
      </c>
    </row>
    <row r="23" spans="1:1">
      <c r="A23" s="224">
        <f>IF('Форма 2.14.1'!$I$33="",1,0)</f>
        <v>0</v>
      </c>
    </row>
    <row r="24" spans="1:1">
      <c r="A24" s="224">
        <f>IF('Форма 2.14.1'!$J$33="",1,0)</f>
        <v>0</v>
      </c>
    </row>
    <row r="25" spans="1:1">
      <c r="A25" s="224">
        <f>IF('Форма 2.14.2 | Т-тех'!$O$22="",1,0)</f>
        <v>1</v>
      </c>
    </row>
    <row r="26" spans="1:1">
      <c r="A26" s="224">
        <f>IF('Форма 2.14.2 | Т-тех'!$R$23="",1,0)</f>
        <v>1</v>
      </c>
    </row>
    <row r="27" spans="1:1">
      <c r="A27" s="224">
        <f>IF('Форма 2.14.2 | Т-тех'!$T$23="",1,0)</f>
        <v>1</v>
      </c>
    </row>
    <row r="28" spans="1:1">
      <c r="A28" s="224">
        <f>IF('Форма 2.14.2 | Т-тех'!$S$23="",1,0)</f>
        <v>0</v>
      </c>
    </row>
    <row r="29" spans="1:1">
      <c r="A29" s="224">
        <f>IF('Форма 2.14.2 | Т-тех'!$U$23="",1,0)</f>
        <v>0</v>
      </c>
    </row>
    <row r="30" spans="1:1">
      <c r="A30" s="224">
        <f>IF('Форма 2.14.2 | Т-транс'!$O$22="",1,0)</f>
        <v>1</v>
      </c>
    </row>
    <row r="31" spans="1:1">
      <c r="A31" s="224">
        <f>IF('Форма 2.14.2 | Т-транс'!$R$23="",1,0)</f>
        <v>1</v>
      </c>
    </row>
    <row r="32" spans="1:1">
      <c r="A32" s="224">
        <f>IF('Форма 2.14.2 | Т-транс'!$T$23="",1,0)</f>
        <v>1</v>
      </c>
    </row>
    <row r="33" spans="1:1">
      <c r="A33" s="224">
        <f>IF('Форма 2.14.2 | Т-транс'!$S$23="",1,0)</f>
        <v>0</v>
      </c>
    </row>
    <row r="34" spans="1:1">
      <c r="A34" s="224">
        <f>IF('Форма 2.14.2 | Т-транс'!$U$23="",1,0)</f>
        <v>0</v>
      </c>
    </row>
    <row r="35" spans="1:1">
      <c r="A35" s="224">
        <f>IF('Форма 2.14.2 | Т-подвоз'!$O$22="",1,0)</f>
        <v>1</v>
      </c>
    </row>
    <row r="36" spans="1:1">
      <c r="A36" s="224">
        <f>IF('Форма 2.14.2 | Т-подвоз'!$R$23="",1,0)</f>
        <v>1</v>
      </c>
    </row>
    <row r="37" spans="1:1">
      <c r="A37" s="224">
        <f>IF('Форма 2.14.2 | Т-подвоз'!$T$23="",1,0)</f>
        <v>1</v>
      </c>
    </row>
    <row r="38" spans="1:1">
      <c r="A38" s="224">
        <f>IF('Форма 2.14.2 | Т-подвоз'!$S$23="",1,0)</f>
        <v>0</v>
      </c>
    </row>
    <row r="39" spans="1:1">
      <c r="A39" s="224">
        <f>IF('Форма 2.14.2 | Т-подвоз'!$U$23="",1,0)</f>
        <v>0</v>
      </c>
    </row>
    <row r="40" spans="1:1">
      <c r="A40" s="224">
        <f>IF('Форма 2.14.2 | Т-пит'!$O$22="",1,0)</f>
        <v>0</v>
      </c>
    </row>
    <row r="41" spans="1:1">
      <c r="A41" s="224">
        <f>IF('Форма 2.14.2 | Т-пит'!$R$23="",1,0)</f>
        <v>0</v>
      </c>
    </row>
    <row r="42" spans="1:1">
      <c r="A42" s="224">
        <f>IF('Форма 2.14.2 | Т-пит'!$T$23="",1,0)</f>
        <v>0</v>
      </c>
    </row>
    <row r="43" spans="1:1">
      <c r="A43" s="224">
        <f>IF('Форма 2.14.2 | Т-пит'!$S$23="",1,0)</f>
        <v>0</v>
      </c>
    </row>
    <row r="44" spans="1:1">
      <c r="A44" s="224">
        <f>IF('Форма 2.14.2 | Т-пит'!$U$23="",1,0)</f>
        <v>0</v>
      </c>
    </row>
    <row r="45" spans="1:1">
      <c r="A45" s="224">
        <f>IF('Форма 2.14.3 | Т-подкл(инд)'!$M$22="",1,0)</f>
        <v>1</v>
      </c>
    </row>
    <row r="46" spans="1:1">
      <c r="A46" s="224">
        <f>IF('Форма 2.14.3 | Т-подкл(инд)'!$Q$22="",1,0)</f>
        <v>1</v>
      </c>
    </row>
    <row r="47" spans="1:1">
      <c r="A47" s="224">
        <f>IF('Форма 2.14.3 | Т-подкл(инд)'!$AD$22="",1,0)</f>
        <v>1</v>
      </c>
    </row>
    <row r="48" spans="1:1">
      <c r="A48" s="224">
        <f>IF('Форма 2.14.3 | Т-подкл(инд)'!$AE$22="",1,0)</f>
        <v>1</v>
      </c>
    </row>
    <row r="49" spans="1:1">
      <c r="A49" s="224">
        <f>IF('Форма 2.14.3 | Т-подкл(инд)'!$AF$22="",1,0)</f>
        <v>1</v>
      </c>
    </row>
    <row r="50" spans="1:1">
      <c r="A50" s="224">
        <f>IF('Форма 2.14.3 | Т-подкл(инд)'!$AG$22="",1,0)</f>
        <v>1</v>
      </c>
    </row>
    <row r="51" spans="1:1">
      <c r="A51" s="224">
        <f>IF('Форма 2.14.3 | Т-подкл(инд)'!$AH$22="",1,0)</f>
        <v>1</v>
      </c>
    </row>
    <row r="52" spans="1:1">
      <c r="A52" s="224">
        <f>IF('Форма 2.14.3 | Т-подкл(инд)'!$AJ$22="",1,0)</f>
        <v>1</v>
      </c>
    </row>
    <row r="53" spans="1:1">
      <c r="A53" s="224">
        <f>IF('Форма 2.14.3 | Т-подкл(инд)'!$N$22="",1,0)</f>
        <v>0</v>
      </c>
    </row>
    <row r="54" spans="1:1">
      <c r="A54" s="224">
        <f>IF('Форма 2.14.3 | Т-подкл(инд)'!$R$22="",1,0)</f>
        <v>0</v>
      </c>
    </row>
    <row r="55" spans="1:1">
      <c r="A55" s="224">
        <f>IF('Форма 2.14.3 | Т-подкл(инд)'!$V$22="",1,0)</f>
        <v>0</v>
      </c>
    </row>
    <row r="56" spans="1:1">
      <c r="A56" s="224">
        <f>IF('Форма 2.14.3 | Т-подкл(инд)'!$Z$22="",1,0)</f>
        <v>0</v>
      </c>
    </row>
    <row r="57" spans="1:1">
      <c r="A57" s="224">
        <f>IF('Форма 2.14.3 | Т-подкл(инд)'!$AI$22="",1,0)</f>
        <v>0</v>
      </c>
    </row>
    <row r="58" spans="1:1">
      <c r="A58" s="224">
        <f>IF('Форма 2.14.3 | Т-подкл(инд)'!$AK$22="",1,0)</f>
        <v>0</v>
      </c>
    </row>
    <row r="59" spans="1:1">
      <c r="A59" s="224">
        <f>IF('Форма 2.14.3 | Т-подкл'!$P$22="",1,0)</f>
        <v>1</v>
      </c>
    </row>
    <row r="60" spans="1:1">
      <c r="A60" s="224">
        <f>IF('Форма 2.14.3 | Т-подкл'!$AC$22="",1,0)</f>
        <v>1</v>
      </c>
    </row>
    <row r="61" spans="1:1">
      <c r="A61" s="224">
        <f>IF('Форма 2.14.3 | Т-подкл'!$AD$22="",1,0)</f>
        <v>1</v>
      </c>
    </row>
    <row r="62" spans="1:1">
      <c r="A62" s="224">
        <f>IF('Форма 2.14.3 | Т-подкл'!$AE$22="",1,0)</f>
        <v>1</v>
      </c>
    </row>
    <row r="63" spans="1:1">
      <c r="A63" s="224">
        <f>IF('Форма 2.14.3 | Т-подкл'!$AF$22="",1,0)</f>
        <v>1</v>
      </c>
    </row>
    <row r="64" spans="1:1">
      <c r="A64" s="224">
        <f>IF('Форма 2.14.3 | Т-подкл'!$AG$22="",1,0)</f>
        <v>1</v>
      </c>
    </row>
    <row r="65" spans="1:1">
      <c r="A65" s="224">
        <f>IF('Форма 2.14.3 | Т-подкл'!$AI$22="",1,0)</f>
        <v>1</v>
      </c>
    </row>
    <row r="66" spans="1:1">
      <c r="A66" s="224">
        <f>IF('Форма 2.14.3 | Т-подкл'!$Q$22="",1,0)</f>
        <v>0</v>
      </c>
    </row>
    <row r="67" spans="1:1">
      <c r="A67" s="224">
        <f>IF('Форма 2.14.3 | Т-подкл'!$U$22="",1,0)</f>
        <v>0</v>
      </c>
    </row>
    <row r="68" spans="1:1">
      <c r="A68" s="224">
        <f>IF('Форма 2.14.3 | Т-подкл'!$Y$22="",1,0)</f>
        <v>0</v>
      </c>
    </row>
    <row r="69" spans="1:1">
      <c r="A69" s="224">
        <f>IF('Форма 2.14.3 | Т-подкл'!$AH$22="",1,0)</f>
        <v>0</v>
      </c>
    </row>
    <row r="70" spans="1:1">
      <c r="A70" s="224">
        <f>IF('Форма 2.14.3 | Т-подкл'!$AJ$22="",1,0)</f>
        <v>0</v>
      </c>
    </row>
    <row r="71" spans="1:1">
      <c r="A71" s="224">
        <f>IF('Форма 1.0.2'!$E$12="",1,0)</f>
        <v>1</v>
      </c>
    </row>
    <row r="72" spans="1:1">
      <c r="A72" s="224">
        <f>IF('Форма 1.0.2'!$F$12="",1,0)</f>
        <v>1</v>
      </c>
    </row>
    <row r="73" spans="1:1">
      <c r="A73" s="224">
        <f>IF('Форма 1.0.2'!$G$12="",1,0)</f>
        <v>1</v>
      </c>
    </row>
    <row r="74" spans="1:1">
      <c r="A74" s="224">
        <f>IF('Форма 1.0.2'!$H$12="",1,0)</f>
        <v>1</v>
      </c>
    </row>
    <row r="75" spans="1:1">
      <c r="A75" s="224">
        <f>IF('Форма 1.0.2'!$I$12="",1,0)</f>
        <v>1</v>
      </c>
    </row>
    <row r="76" spans="1:1">
      <c r="A76" s="224">
        <f>IF('Форма 1.0.2'!$J$12="",1,0)</f>
        <v>1</v>
      </c>
    </row>
    <row r="77" spans="1:1">
      <c r="A77" s="224">
        <f>IF('Сведения об изменении'!$E$12="",1,0)</f>
        <v>0</v>
      </c>
    </row>
    <row r="78" spans="1:1">
      <c r="A78" s="224">
        <f>IF(Территории!$E$12="",1,0)</f>
        <v>0</v>
      </c>
    </row>
    <row r="79" spans="1:1">
      <c r="A79" s="224">
        <f>IF('Перечень тарифов'!$E$21="",1,0)</f>
        <v>0</v>
      </c>
    </row>
    <row r="80" spans="1:1">
      <c r="A80" s="224">
        <f>IF('Перечень тарифов'!$F$21="",1,0)</f>
        <v>0</v>
      </c>
    </row>
    <row r="81" spans="1:1">
      <c r="A81" s="224">
        <f>IF('Перечень тарифов'!$G$21="",1,0)</f>
        <v>0</v>
      </c>
    </row>
    <row r="82" spans="1:1">
      <c r="A82" s="224">
        <f>IF('Перечень тарифов'!$K$21="",1,0)</f>
        <v>0</v>
      </c>
    </row>
    <row r="83" spans="1:1">
      <c r="A83" s="224">
        <f>IF('Перечень тарифов'!$O$21="",1,0)</f>
        <v>0</v>
      </c>
    </row>
    <row r="84" spans="1:1">
      <c r="A84" s="224">
        <f>IF('Перечень тарифов'!$N$21="",1,0)</f>
        <v>0</v>
      </c>
    </row>
    <row r="85" spans="1:1">
      <c r="A85" s="224">
        <f>IF('Форма 2.14.2 | Т-пит'!$O$23="",1,0)</f>
        <v>0</v>
      </c>
    </row>
    <row r="86" spans="1:1">
      <c r="A86" s="224">
        <f>IF('Форма 2.14.1'!$H$23="",1,0)</f>
        <v>0</v>
      </c>
    </row>
    <row r="87" spans="1:1">
      <c r="A87" s="224">
        <f>IF('Форма 2.14.1'!$I$23="",1,0)</f>
        <v>0</v>
      </c>
    </row>
    <row r="88" spans="1:1">
      <c r="A88" s="224">
        <f>IF('Форма 2.14.1'!$J$23="",1,0)</f>
        <v>0</v>
      </c>
    </row>
    <row r="89" spans="1:1">
      <c r="A89" s="224">
        <f>IF('Форма 2.14.1'!$H$27="",1,0)</f>
        <v>0</v>
      </c>
    </row>
    <row r="90" spans="1:1">
      <c r="A90" s="224">
        <f>IF('Форма 2.14.1'!$I$27="",1,0)</f>
        <v>0</v>
      </c>
    </row>
    <row r="91" spans="1:1">
      <c r="A91" s="224">
        <f>IF('Форма 2.14.1'!$J$27="",1,0)</f>
        <v>0</v>
      </c>
    </row>
    <row r="92" spans="1:1">
      <c r="A92" s="224">
        <f>IF('Форма 2.14.2 | Т-пит'!$Y$23="",1,0)</f>
        <v>0</v>
      </c>
    </row>
    <row r="93" spans="1:1">
      <c r="A93" s="224">
        <f>IF('Форма 2.14.2 | Т-пит'!$AA$23="",1,0)</f>
        <v>0</v>
      </c>
    </row>
    <row r="94" spans="1:1">
      <c r="A94" s="224">
        <f>IF('Форма 2.14.2 | Т-пит'!$V$23="",1,0)</f>
        <v>0</v>
      </c>
    </row>
    <row r="95" spans="1:1">
      <c r="A95" s="224">
        <f>IF('Форма 2.14.2 | Т-пит'!$Z$23="",1,0)</f>
        <v>0</v>
      </c>
    </row>
    <row r="96" spans="1:1">
      <c r="A96" s="224">
        <f>IF('Форма 2.14.2 | Т-пит'!$AB$23="",1,0)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72" t="e">
        <f ca="1">"Код отчёта: " &amp; GetCode()</f>
        <v>#NAME?</v>
      </c>
      <c r="C2" s="572"/>
      <c r="D2" s="572"/>
      <c r="E2" s="572"/>
      <c r="F2" s="572"/>
      <c r="G2" s="572"/>
      <c r="Q2" s="38"/>
      <c r="R2" s="38"/>
      <c r="S2" s="38"/>
      <c r="T2" s="38"/>
      <c r="U2" s="38"/>
      <c r="V2" s="38"/>
      <c r="W2" s="38"/>
    </row>
    <row r="3" spans="1:27" ht="18" customHeight="1">
      <c r="B3" s="573" t="e">
        <f ca="1">"Версия " &amp; GetVersion()</f>
        <v>#NAME?</v>
      </c>
      <c r="C3" s="573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75" t="s">
        <v>380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6" t="s">
        <v>627</v>
      </c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3"/>
    </row>
    <row r="8" spans="1:27" ht="15" customHeight="1">
      <c r="A8" s="38"/>
      <c r="B8" s="72"/>
      <c r="C8" s="71"/>
      <c r="D8" s="54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3"/>
    </row>
    <row r="9" spans="1:27" ht="15" customHeight="1">
      <c r="A9" s="38"/>
      <c r="B9" s="72"/>
      <c r="C9" s="71"/>
      <c r="D9" s="54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3"/>
    </row>
    <row r="10" spans="1:27" ht="10.5" customHeight="1">
      <c r="A10" s="38"/>
      <c r="B10" s="72"/>
      <c r="C10" s="71"/>
      <c r="D10" s="54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3"/>
    </row>
    <row r="11" spans="1:27" ht="27" customHeight="1">
      <c r="A11" s="38"/>
      <c r="B11" s="72"/>
      <c r="C11" s="71"/>
      <c r="D11" s="54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3"/>
    </row>
    <row r="12" spans="1:27" ht="12" customHeight="1">
      <c r="A12" s="38"/>
      <c r="B12" s="72"/>
      <c r="C12" s="71"/>
      <c r="D12" s="54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3"/>
    </row>
    <row r="13" spans="1:27" ht="38.25" customHeight="1">
      <c r="A13" s="38"/>
      <c r="B13" s="72"/>
      <c r="C13" s="71"/>
      <c r="D13" s="54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67"/>
    </row>
    <row r="14" spans="1:27" ht="15" customHeight="1">
      <c r="A14" s="38"/>
      <c r="B14" s="72"/>
      <c r="C14" s="71"/>
      <c r="D14" s="54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3"/>
    </row>
    <row r="15" spans="1:27" ht="15">
      <c r="A15" s="38"/>
      <c r="B15" s="72"/>
      <c r="C15" s="71"/>
      <c r="D15" s="54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3"/>
    </row>
    <row r="16" spans="1:27" ht="15">
      <c r="A16" s="38"/>
      <c r="B16" s="72"/>
      <c r="C16" s="71"/>
      <c r="D16" s="54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3"/>
    </row>
    <row r="17" spans="1:25" ht="15" customHeight="1">
      <c r="A17" s="38"/>
      <c r="B17" s="72"/>
      <c r="C17" s="71"/>
      <c r="D17" s="54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3"/>
    </row>
    <row r="18" spans="1:25" ht="15">
      <c r="A18" s="38"/>
      <c r="B18" s="72"/>
      <c r="C18" s="71"/>
      <c r="D18" s="54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  <c r="T18" s="566"/>
      <c r="U18" s="566"/>
      <c r="V18" s="566"/>
      <c r="W18" s="566"/>
      <c r="X18" s="566"/>
      <c r="Y18" s="53"/>
    </row>
    <row r="19" spans="1:25" ht="59.25" customHeight="1">
      <c r="A19" s="38"/>
      <c r="B19" s="72"/>
      <c r="C19" s="71"/>
      <c r="D19" s="60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78" t="s">
        <v>257</v>
      </c>
      <c r="G21" s="579"/>
      <c r="H21" s="579"/>
      <c r="I21" s="579"/>
      <c r="J21" s="579"/>
      <c r="K21" s="579"/>
      <c r="L21" s="579"/>
      <c r="M21" s="579"/>
      <c r="N21" s="54"/>
      <c r="O21" s="65" t="s">
        <v>240</v>
      </c>
      <c r="P21" s="580" t="s">
        <v>241</v>
      </c>
      <c r="Q21" s="581"/>
      <c r="R21" s="581"/>
      <c r="S21" s="581"/>
      <c r="T21" s="581"/>
      <c r="U21" s="581"/>
      <c r="V21" s="581"/>
      <c r="W21" s="581"/>
      <c r="X21" s="581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78" t="s">
        <v>243</v>
      </c>
      <c r="G22" s="579"/>
      <c r="H22" s="579"/>
      <c r="I22" s="579"/>
      <c r="J22" s="579"/>
      <c r="K22" s="579"/>
      <c r="L22" s="579"/>
      <c r="M22" s="579"/>
      <c r="N22" s="54"/>
      <c r="O22" s="68" t="s">
        <v>240</v>
      </c>
      <c r="P22" s="580" t="s">
        <v>625</v>
      </c>
      <c r="Q22" s="581"/>
      <c r="R22" s="581"/>
      <c r="S22" s="581"/>
      <c r="T22" s="581"/>
      <c r="U22" s="581"/>
      <c r="V22" s="581"/>
      <c r="W22" s="581"/>
      <c r="X22" s="581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74"/>
      <c r="Q23" s="574"/>
      <c r="R23" s="574"/>
      <c r="S23" s="574"/>
      <c r="T23" s="574"/>
      <c r="U23" s="574"/>
      <c r="V23" s="574"/>
      <c r="W23" s="574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77" t="s">
        <v>440</v>
      </c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3"/>
    </row>
    <row r="36" spans="1:25" ht="38.25" hidden="1" customHeight="1">
      <c r="A36" s="38"/>
      <c r="B36" s="72"/>
      <c r="C36" s="71"/>
      <c r="D36" s="55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3"/>
    </row>
    <row r="37" spans="1:25" ht="9.75" hidden="1" customHeight="1">
      <c r="A37" s="38"/>
      <c r="B37" s="72"/>
      <c r="C37" s="71"/>
      <c r="D37" s="55"/>
      <c r="E37" s="577"/>
      <c r="F37" s="577"/>
      <c r="G37" s="577"/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3"/>
    </row>
    <row r="38" spans="1:25" ht="51" hidden="1" customHeight="1">
      <c r="A38" s="38"/>
      <c r="B38" s="72"/>
      <c r="C38" s="71"/>
      <c r="D38" s="55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3"/>
    </row>
    <row r="39" spans="1:25" ht="15" hidden="1" customHeight="1">
      <c r="A39" s="38"/>
      <c r="B39" s="72"/>
      <c r="C39" s="71"/>
      <c r="D39" s="55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3"/>
    </row>
    <row r="40" spans="1:25" ht="12" hidden="1" customHeight="1">
      <c r="A40" s="38"/>
      <c r="B40" s="72"/>
      <c r="C40" s="71"/>
      <c r="D40" s="55"/>
      <c r="E40" s="564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3"/>
    </row>
    <row r="41" spans="1:25" ht="38.25" hidden="1" customHeight="1">
      <c r="A41" s="38"/>
      <c r="B41" s="72"/>
      <c r="C41" s="71"/>
      <c r="D41" s="55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3"/>
    </row>
    <row r="42" spans="1:25" ht="15" hidden="1">
      <c r="A42" s="38"/>
      <c r="B42" s="72"/>
      <c r="C42" s="71"/>
      <c r="D42" s="55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3"/>
    </row>
    <row r="43" spans="1:25" ht="15" hidden="1">
      <c r="A43" s="38"/>
      <c r="B43" s="72"/>
      <c r="C43" s="71"/>
      <c r="D43" s="55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3"/>
    </row>
    <row r="44" spans="1:25" ht="33.75" hidden="1" customHeight="1">
      <c r="A44" s="38"/>
      <c r="B44" s="72"/>
      <c r="C44" s="71"/>
      <c r="D44" s="60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3"/>
    </row>
    <row r="45" spans="1:25" ht="15" hidden="1">
      <c r="A45" s="38"/>
      <c r="B45" s="72"/>
      <c r="C45" s="71"/>
      <c r="D45" s="60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3"/>
    </row>
    <row r="46" spans="1:25" ht="24" hidden="1" customHeight="1">
      <c r="A46" s="38"/>
      <c r="B46" s="72"/>
      <c r="C46" s="71"/>
      <c r="D46" s="55"/>
      <c r="E46" s="566" t="s">
        <v>239</v>
      </c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3"/>
    </row>
    <row r="47" spans="1:25" ht="37.5" hidden="1" customHeight="1">
      <c r="A47" s="38"/>
      <c r="B47" s="72"/>
      <c r="C47" s="71"/>
      <c r="D47" s="55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  <c r="Q47" s="566"/>
      <c r="R47" s="566"/>
      <c r="S47" s="566"/>
      <c r="T47" s="566"/>
      <c r="U47" s="566"/>
      <c r="V47" s="566"/>
      <c r="W47" s="566"/>
      <c r="X47" s="566"/>
      <c r="Y47" s="53"/>
    </row>
    <row r="48" spans="1:25" ht="24" hidden="1" customHeight="1">
      <c r="A48" s="38"/>
      <c r="B48" s="72"/>
      <c r="C48" s="71"/>
      <c r="D48" s="55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3"/>
    </row>
    <row r="49" spans="1:25" ht="51" hidden="1" customHeight="1">
      <c r="A49" s="38"/>
      <c r="B49" s="72"/>
      <c r="C49" s="71"/>
      <c r="D49" s="55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3"/>
    </row>
    <row r="50" spans="1:25" ht="15" hidden="1">
      <c r="A50" s="38"/>
      <c r="B50" s="72"/>
      <c r="C50" s="71"/>
      <c r="D50" s="55"/>
      <c r="E50" s="566"/>
      <c r="F50" s="566"/>
      <c r="G50" s="566"/>
      <c r="H50" s="566"/>
      <c r="I50" s="566"/>
      <c r="J50" s="566"/>
      <c r="K50" s="566"/>
      <c r="L50" s="566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3"/>
    </row>
    <row r="51" spans="1:25" ht="15" hidden="1">
      <c r="A51" s="38"/>
      <c r="B51" s="72"/>
      <c r="C51" s="71"/>
      <c r="D51" s="55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3"/>
    </row>
    <row r="52" spans="1:25" ht="15" hidden="1">
      <c r="A52" s="38"/>
      <c r="B52" s="72"/>
      <c r="C52" s="71"/>
      <c r="D52" s="55"/>
      <c r="E52" s="566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6"/>
      <c r="V52" s="566"/>
      <c r="W52" s="566"/>
      <c r="X52" s="566"/>
      <c r="Y52" s="53"/>
    </row>
    <row r="53" spans="1:25" ht="15" hidden="1">
      <c r="A53" s="38"/>
      <c r="B53" s="72"/>
      <c r="C53" s="71"/>
      <c r="D53" s="55"/>
      <c r="E53" s="566"/>
      <c r="F53" s="566"/>
      <c r="G53" s="566"/>
      <c r="H53" s="566"/>
      <c r="I53" s="566"/>
      <c r="J53" s="566"/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66"/>
      <c r="W53" s="566"/>
      <c r="X53" s="566"/>
      <c r="Y53" s="53"/>
    </row>
    <row r="54" spans="1:25" ht="15" hidden="1">
      <c r="A54" s="38"/>
      <c r="B54" s="72"/>
      <c r="C54" s="71"/>
      <c r="D54" s="55"/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3"/>
    </row>
    <row r="55" spans="1:25" ht="15" hidden="1">
      <c r="A55" s="38"/>
      <c r="B55" s="72"/>
      <c r="C55" s="71"/>
      <c r="D55" s="55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3"/>
    </row>
    <row r="56" spans="1:25" ht="25.5" hidden="1" customHeight="1">
      <c r="A56" s="38"/>
      <c r="B56" s="72"/>
      <c r="C56" s="71"/>
      <c r="D56" s="60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3"/>
    </row>
    <row r="57" spans="1:25" ht="15" hidden="1">
      <c r="A57" s="38"/>
      <c r="B57" s="72"/>
      <c r="C57" s="71"/>
      <c r="D57" s="60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3"/>
    </row>
    <row r="58" spans="1:25" ht="15" hidden="1" customHeight="1">
      <c r="A58" s="38"/>
      <c r="B58" s="72"/>
      <c r="C58" s="71"/>
      <c r="D58" s="55"/>
      <c r="E58" s="567" t="s">
        <v>441</v>
      </c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69"/>
      <c r="F59" s="569"/>
      <c r="G59" s="569"/>
      <c r="H59" s="564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3"/>
    </row>
    <row r="60" spans="1:25" ht="15" hidden="1" customHeight="1">
      <c r="A60" s="38"/>
      <c r="B60" s="72"/>
      <c r="C60" s="71"/>
      <c r="D60" s="55"/>
      <c r="E60" s="568"/>
      <c r="F60" s="568"/>
      <c r="G60" s="568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67" t="s">
        <v>442</v>
      </c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09"/>
      <c r="V70" s="509"/>
      <c r="W70" s="509"/>
      <c r="X70" s="509"/>
      <c r="Y70" s="53"/>
    </row>
    <row r="71" spans="1:25" ht="15" hidden="1">
      <c r="A71" s="38"/>
      <c r="B71" s="72"/>
      <c r="C71" s="71"/>
      <c r="D71" s="55"/>
      <c r="E71" s="567" t="s">
        <v>624</v>
      </c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7"/>
      <c r="S71" s="567"/>
      <c r="T71" s="567"/>
      <c r="U71" s="510"/>
      <c r="V71" s="510"/>
      <c r="W71" s="510"/>
      <c r="X71" s="510"/>
      <c r="Y71" s="53"/>
    </row>
    <row r="72" spans="1:25" ht="40.5" hidden="1" customHeight="1">
      <c r="A72" s="38"/>
      <c r="B72" s="72"/>
      <c r="C72" s="71"/>
      <c r="D72" s="55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3"/>
    </row>
    <row r="73" spans="1:25" ht="63" hidden="1" customHeight="1">
      <c r="A73" s="38"/>
      <c r="B73" s="72"/>
      <c r="C73" s="71"/>
      <c r="D73" s="55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3"/>
    </row>
    <row r="74" spans="1:25" ht="30" hidden="1" customHeight="1">
      <c r="A74" s="38"/>
      <c r="B74" s="72"/>
      <c r="C74" s="71"/>
      <c r="D74" s="55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3"/>
    </row>
    <row r="75" spans="1:25" ht="30" hidden="1" customHeight="1">
      <c r="A75" s="38"/>
      <c r="B75" s="72"/>
      <c r="C75" s="71"/>
      <c r="D75" s="55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3"/>
    </row>
    <row r="76" spans="1:25" ht="15" hidden="1">
      <c r="A76" s="38"/>
      <c r="B76" s="72"/>
      <c r="C76" s="71"/>
      <c r="D76" s="55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3"/>
    </row>
    <row r="77" spans="1:25" ht="15" hidden="1">
      <c r="A77" s="38"/>
      <c r="B77" s="72"/>
      <c r="C77" s="71"/>
      <c r="D77" s="55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3"/>
    </row>
    <row r="80" spans="1:25" ht="14.25" hidden="1" customHeight="1">
      <c r="A80" s="38"/>
      <c r="B80" s="72"/>
      <c r="C80" s="71"/>
      <c r="D80" s="55"/>
      <c r="E80" s="512"/>
      <c r="F80" s="512"/>
      <c r="G80" s="512"/>
      <c r="H80" s="512"/>
      <c r="Y80" s="53"/>
    </row>
    <row r="81" spans="1:25" ht="15" hidden="1">
      <c r="A81" s="38"/>
      <c r="B81" s="72"/>
      <c r="C81" s="71"/>
      <c r="D81" s="55"/>
      <c r="E81" s="567" t="s">
        <v>441</v>
      </c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68"/>
      <c r="F82" s="568"/>
      <c r="G82" s="568"/>
      <c r="H82" s="564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71" t="s">
        <v>238</v>
      </c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0" t="s">
        <v>237</v>
      </c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0" t="s">
        <v>236</v>
      </c>
      <c r="G102" s="570"/>
      <c r="H102" s="570"/>
      <c r="I102" s="570"/>
      <c r="J102" s="570"/>
      <c r="K102" s="570"/>
      <c r="L102" s="570"/>
      <c r="M102" s="570"/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algorithmName="SHA-512" hashValue="C6eoOhhDrRsf+O9KyEmsh7rSzcu1cj0Z9Jp02M65pI35RDW2VBzCEaefBky8rw31eDIVEMEIwbX2cXiBTgYHFQ==" saltValue="7FUIyQqPvGDDCsX0wB2+lA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HVS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24"/>
  </cols>
  <sheetData>
    <row r="1" spans="1:3">
      <c r="A1" s="224" t="s">
        <v>549</v>
      </c>
      <c r="B1" s="224" t="s">
        <v>550</v>
      </c>
      <c r="C1" s="224" t="s">
        <v>70</v>
      </c>
    </row>
    <row r="2" spans="1:3">
      <c r="A2" s="224">
        <v>4189678</v>
      </c>
      <c r="B2" s="224" t="s">
        <v>1535</v>
      </c>
      <c r="C2" s="224" t="s">
        <v>1536</v>
      </c>
    </row>
    <row r="3" spans="1:3">
      <c r="A3" s="224">
        <v>4190415</v>
      </c>
      <c r="B3" s="224" t="s">
        <v>1537</v>
      </c>
      <c r="C3" s="224" t="s">
        <v>1536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7"/>
    <col min="2" max="2" width="66" style="337" customWidth="1"/>
    <col min="3" max="16384" width="9.140625" style="337"/>
  </cols>
  <sheetData>
    <row r="3" spans="2:2" ht="56.25">
      <c r="B3" s="411" t="s">
        <v>3063</v>
      </c>
    </row>
    <row r="4" spans="2:2">
      <c r="B4" s="411" t="s">
        <v>553</v>
      </c>
    </row>
    <row r="5" spans="2:2">
      <c r="B5" s="411" t="s">
        <v>554</v>
      </c>
    </row>
    <row r="6" spans="2:2">
      <c r="B6" s="411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0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09" customWidth="1"/>
    <col min="2" max="16384" width="9.140625" style="309"/>
  </cols>
  <sheetData>
    <row r="1" spans="1:5">
      <c r="A1" s="310" t="s">
        <v>438</v>
      </c>
      <c r="B1" s="310" t="s">
        <v>439</v>
      </c>
      <c r="C1" s="310"/>
      <c r="D1" s="310"/>
      <c r="E1" s="310"/>
    </row>
    <row r="2" spans="1:5">
      <c r="A2" s="310"/>
      <c r="B2" s="310"/>
      <c r="C2" s="310"/>
      <c r="D2" s="310"/>
      <c r="E2" s="310"/>
    </row>
    <row r="3" spans="1:5">
      <c r="A3" s="310"/>
      <c r="B3" s="310"/>
      <c r="C3" s="310"/>
      <c r="D3" s="310"/>
      <c r="E3" s="310"/>
    </row>
    <row r="4" spans="1:5">
      <c r="A4" s="310"/>
      <c r="B4" s="310"/>
      <c r="C4" s="310"/>
      <c r="D4" s="310"/>
      <c r="E4" s="310"/>
    </row>
    <row r="5" spans="1:5">
      <c r="A5" s="310"/>
      <c r="B5" s="310"/>
      <c r="C5" s="310"/>
      <c r="D5" s="310"/>
      <c r="E5" s="310"/>
    </row>
    <row r="6" spans="1:5">
      <c r="A6" s="310"/>
      <c r="B6" s="310"/>
      <c r="C6" s="310"/>
      <c r="D6" s="310"/>
      <c r="E6" s="310"/>
    </row>
    <row r="7" spans="1:5">
      <c r="A7" s="310"/>
      <c r="B7" s="310"/>
      <c r="C7" s="310"/>
      <c r="D7" s="310"/>
      <c r="E7" s="310"/>
    </row>
    <row r="8" spans="1:5">
      <c r="A8" s="310"/>
      <c r="B8" s="310"/>
      <c r="C8" s="310"/>
      <c r="D8" s="310"/>
      <c r="E8" s="310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224"/>
    <col min="2" max="2" width="65.28515625" style="224" customWidth="1"/>
    <col min="3" max="3" width="41" style="224" customWidth="1"/>
    <col min="4" max="16384" width="9.140625" style="224"/>
  </cols>
  <sheetData>
    <row r="1" spans="1:2">
      <c r="A1" s="224" t="s">
        <v>331</v>
      </c>
      <c r="B1" s="224" t="s">
        <v>332</v>
      </c>
    </row>
    <row r="2" spans="1:2">
      <c r="A2" s="224">
        <v>4189680</v>
      </c>
      <c r="B2" s="224" t="s">
        <v>389</v>
      </c>
    </row>
    <row r="3" spans="1:2">
      <c r="A3" s="224">
        <v>4189681</v>
      </c>
      <c r="B3" s="224" t="s">
        <v>386</v>
      </c>
    </row>
    <row r="4" spans="1:2">
      <c r="A4" s="224">
        <v>4189682</v>
      </c>
      <c r="B4" s="224" t="s">
        <v>385</v>
      </c>
    </row>
    <row r="5" spans="1:2">
      <c r="A5" s="224">
        <v>4189683</v>
      </c>
      <c r="B5" s="224" t="s">
        <v>384</v>
      </c>
    </row>
    <row r="6" spans="1:2">
      <c r="A6" s="224">
        <v>4189684</v>
      </c>
      <c r="B6" s="224" t="s">
        <v>388</v>
      </c>
    </row>
    <row r="7" spans="1:2">
      <c r="A7" s="224">
        <v>4189685</v>
      </c>
      <c r="B7" s="224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24"/>
    <col min="2" max="2" width="65.28515625" style="224" customWidth="1"/>
    <col min="3" max="3" width="41" style="224" customWidth="1"/>
    <col min="4" max="16384" width="9.140625" style="224"/>
  </cols>
  <sheetData>
    <row r="1" spans="1:2">
      <c r="A1" s="224" t="s">
        <v>331</v>
      </c>
      <c r="B1" s="224" t="s">
        <v>333</v>
      </c>
    </row>
    <row r="2" spans="1:2">
      <c r="A2" s="224">
        <v>4189671</v>
      </c>
      <c r="B2" s="224" t="s">
        <v>698</v>
      </c>
    </row>
    <row r="3" spans="1:2">
      <c r="A3" s="224">
        <v>4189672</v>
      </c>
      <c r="B3" s="224" t="s">
        <v>699</v>
      </c>
    </row>
    <row r="4" spans="1:2">
      <c r="A4" s="224">
        <v>4189673</v>
      </c>
      <c r="B4" s="224" t="s">
        <v>700</v>
      </c>
    </row>
    <row r="5" spans="1:2">
      <c r="A5" s="224">
        <v>4189674</v>
      </c>
      <c r="B5" s="224" t="s">
        <v>701</v>
      </c>
    </row>
    <row r="6" spans="1:2">
      <c r="A6" s="224">
        <v>4189675</v>
      </c>
      <c r="B6" s="224" t="s">
        <v>702</v>
      </c>
    </row>
    <row r="7" spans="1:2">
      <c r="A7" s="224">
        <v>4189676</v>
      </c>
      <c r="B7" s="224" t="s">
        <v>703</v>
      </c>
    </row>
    <row r="8" spans="1:2">
      <c r="A8" s="224">
        <v>4189677</v>
      </c>
      <c r="B8" s="224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B26" t="s">
        <v>16</v>
      </c>
    </row>
    <row r="27" spans="1:2">
      <c r="B27" t="s">
        <v>85</v>
      </c>
    </row>
    <row r="28" spans="1:2">
      <c r="B28" t="s">
        <v>17</v>
      </c>
    </row>
    <row r="29" spans="1:2">
      <c r="B29" t="s">
        <v>615</v>
      </c>
    </row>
    <row r="30" spans="1:2">
      <c r="B30" t="s">
        <v>482</v>
      </c>
    </row>
    <row r="31" spans="1:2">
      <c r="B31" t="s">
        <v>62</v>
      </c>
    </row>
    <row r="32" spans="1:2">
      <c r="B32" t="s">
        <v>420</v>
      </c>
    </row>
    <row r="33" spans="2:2">
      <c r="B33" t="s">
        <v>183</v>
      </c>
    </row>
    <row r="34" spans="2:2">
      <c r="B34" t="s">
        <v>548</v>
      </c>
    </row>
    <row r="35" spans="2:2">
      <c r="B35" t="s">
        <v>524</v>
      </c>
    </row>
    <row r="36" spans="2:2">
      <c r="B36" t="s">
        <v>336</v>
      </c>
    </row>
    <row r="37" spans="2:2">
      <c r="B37" t="s">
        <v>674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7" t="s">
        <v>73</v>
      </c>
      <c r="B1" s="107" t="s">
        <v>74</v>
      </c>
      <c r="C1" s="107" t="s">
        <v>75</v>
      </c>
      <c r="D1" s="7"/>
    </row>
    <row r="2" spans="1:4">
      <c r="A2" s="554">
        <v>45051.400972222225</v>
      </c>
      <c r="B2" s="9" t="s">
        <v>705</v>
      </c>
      <c r="C2" s="9" t="s">
        <v>491</v>
      </c>
    </row>
    <row r="3" spans="1:4">
      <c r="A3" s="554">
        <v>45051.400995370372</v>
      </c>
      <c r="B3" s="9" t="s">
        <v>706</v>
      </c>
      <c r="C3" s="9" t="s">
        <v>491</v>
      </c>
    </row>
    <row r="4" spans="1:4">
      <c r="A4" s="554">
        <v>45051.401064814818</v>
      </c>
      <c r="B4" s="9" t="s">
        <v>705</v>
      </c>
      <c r="C4" s="9" t="s">
        <v>491</v>
      </c>
    </row>
    <row r="5" spans="1:4">
      <c r="A5" s="554">
        <v>45051.401076388887</v>
      </c>
      <c r="B5" s="9" t="s">
        <v>706</v>
      </c>
      <c r="C5" s="9" t="s">
        <v>491</v>
      </c>
    </row>
    <row r="6" spans="1:4">
      <c r="A6" s="554">
        <v>45051.402233796296</v>
      </c>
      <c r="B6" s="9" t="s">
        <v>705</v>
      </c>
      <c r="C6" s="9" t="s">
        <v>491</v>
      </c>
    </row>
    <row r="7" spans="1:4">
      <c r="A7" s="554">
        <v>45051.402245370373</v>
      </c>
      <c r="B7" s="9" t="s">
        <v>706</v>
      </c>
      <c r="C7" s="9" t="s">
        <v>491</v>
      </c>
    </row>
    <row r="8" spans="1:4">
      <c r="A8" s="554">
        <v>45051.428935185184</v>
      </c>
      <c r="B8" s="9" t="s">
        <v>705</v>
      </c>
      <c r="C8" s="9" t="s">
        <v>491</v>
      </c>
    </row>
    <row r="9" spans="1:4">
      <c r="A9" s="554">
        <v>45051.428946759261</v>
      </c>
      <c r="B9" s="9" t="s">
        <v>706</v>
      </c>
      <c r="C9" s="9" t="s">
        <v>491</v>
      </c>
    </row>
  </sheetData>
  <sheetProtection algorithmName="SHA-512" hashValue="2aLb2L2wBbK9ryt/tUJNBJuQRfx0/E94h9HwX9yKEkJmr3/xiic0ldnopdkj/GhKJ2n7Q2pSeDzWyakvK3n6nA==" saltValue="XhTCJ26Q/L9d+N2Bh5Ep2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SH_REESTR_ORG">
    <tabColor indexed="47"/>
  </sheetPr>
  <dimension ref="A1:J389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t="s">
        <v>1534</v>
      </c>
      <c r="B1" t="s">
        <v>1540</v>
      </c>
      <c r="C1" t="s">
        <v>1541</v>
      </c>
      <c r="D1" t="s">
        <v>1542</v>
      </c>
      <c r="E1" t="s">
        <v>1543</v>
      </c>
      <c r="F1" t="s">
        <v>1544</v>
      </c>
      <c r="G1" t="s">
        <v>1545</v>
      </c>
      <c r="H1" t="s">
        <v>1546</v>
      </c>
      <c r="I1" t="s">
        <v>1547</v>
      </c>
    </row>
    <row r="2" spans="1:10">
      <c r="A2">
        <v>1</v>
      </c>
      <c r="B2" t="s">
        <v>1548</v>
      </c>
      <c r="C2" t="s">
        <v>127</v>
      </c>
      <c r="D2" t="s">
        <v>1549</v>
      </c>
      <c r="E2" t="s">
        <v>1550</v>
      </c>
      <c r="F2" t="s">
        <v>1551</v>
      </c>
      <c r="G2" t="s">
        <v>1552</v>
      </c>
      <c r="H2" t="s">
        <v>1553</v>
      </c>
      <c r="J2" t="s">
        <v>3051</v>
      </c>
    </row>
    <row r="3" spans="1:10">
      <c r="A3">
        <v>2</v>
      </c>
      <c r="B3" t="s">
        <v>1548</v>
      </c>
      <c r="C3" t="s">
        <v>127</v>
      </c>
      <c r="D3" t="s">
        <v>1554</v>
      </c>
      <c r="E3" t="s">
        <v>1555</v>
      </c>
      <c r="F3" t="s">
        <v>1556</v>
      </c>
      <c r="G3" t="s">
        <v>1557</v>
      </c>
      <c r="H3" t="s">
        <v>1558</v>
      </c>
      <c r="J3" t="s">
        <v>3051</v>
      </c>
    </row>
    <row r="4" spans="1:10">
      <c r="A4">
        <v>3</v>
      </c>
      <c r="B4" t="s">
        <v>1548</v>
      </c>
      <c r="C4" t="s">
        <v>127</v>
      </c>
      <c r="D4" t="s">
        <v>1559</v>
      </c>
      <c r="E4" t="s">
        <v>1560</v>
      </c>
      <c r="F4" t="s">
        <v>1561</v>
      </c>
      <c r="G4" t="s">
        <v>1562</v>
      </c>
      <c r="H4" t="s">
        <v>1563</v>
      </c>
      <c r="J4" t="s">
        <v>3051</v>
      </c>
    </row>
    <row r="5" spans="1:10">
      <c r="A5">
        <v>4</v>
      </c>
      <c r="B5" t="s">
        <v>1548</v>
      </c>
      <c r="C5" t="s">
        <v>127</v>
      </c>
      <c r="D5" t="s">
        <v>1564</v>
      </c>
      <c r="E5" t="s">
        <v>1565</v>
      </c>
      <c r="F5" t="s">
        <v>1566</v>
      </c>
      <c r="G5" t="s">
        <v>1567</v>
      </c>
      <c r="H5" t="s">
        <v>1568</v>
      </c>
      <c r="J5" t="s">
        <v>3051</v>
      </c>
    </row>
    <row r="6" spans="1:10">
      <c r="A6">
        <v>5</v>
      </c>
      <c r="B6" t="s">
        <v>1548</v>
      </c>
      <c r="C6" t="s">
        <v>127</v>
      </c>
      <c r="D6" t="s">
        <v>1569</v>
      </c>
      <c r="E6" t="s">
        <v>1570</v>
      </c>
      <c r="F6" t="s">
        <v>1571</v>
      </c>
      <c r="G6" t="s">
        <v>1572</v>
      </c>
      <c r="J6" t="s">
        <v>3051</v>
      </c>
    </row>
    <row r="7" spans="1:10">
      <c r="A7">
        <v>6</v>
      </c>
      <c r="B7" t="s">
        <v>1548</v>
      </c>
      <c r="C7" t="s">
        <v>127</v>
      </c>
      <c r="D7" t="s">
        <v>1573</v>
      </c>
      <c r="E7" t="s">
        <v>1574</v>
      </c>
      <c r="F7" t="s">
        <v>1575</v>
      </c>
      <c r="G7" t="s">
        <v>1576</v>
      </c>
      <c r="H7" t="s">
        <v>1577</v>
      </c>
      <c r="J7" t="s">
        <v>3051</v>
      </c>
    </row>
    <row r="8" spans="1:10">
      <c r="A8">
        <v>7</v>
      </c>
      <c r="B8" t="s">
        <v>1548</v>
      </c>
      <c r="C8" t="s">
        <v>127</v>
      </c>
      <c r="D8" t="s">
        <v>1578</v>
      </c>
      <c r="E8" t="s">
        <v>1579</v>
      </c>
      <c r="F8" t="s">
        <v>1580</v>
      </c>
      <c r="G8" t="s">
        <v>1581</v>
      </c>
      <c r="J8" t="s">
        <v>3051</v>
      </c>
    </row>
    <row r="9" spans="1:10">
      <c r="A9">
        <v>8</v>
      </c>
      <c r="B9" t="s">
        <v>1548</v>
      </c>
      <c r="C9" t="s">
        <v>127</v>
      </c>
      <c r="D9" t="s">
        <v>1582</v>
      </c>
      <c r="E9" t="s">
        <v>1583</v>
      </c>
      <c r="F9" t="s">
        <v>1584</v>
      </c>
      <c r="G9" t="s">
        <v>1585</v>
      </c>
      <c r="H9" t="s">
        <v>1586</v>
      </c>
      <c r="J9" t="s">
        <v>3051</v>
      </c>
    </row>
    <row r="10" spans="1:10">
      <c r="A10">
        <v>9</v>
      </c>
      <c r="B10" t="s">
        <v>1548</v>
      </c>
      <c r="C10" t="s">
        <v>127</v>
      </c>
      <c r="D10" t="s">
        <v>1587</v>
      </c>
      <c r="E10" t="s">
        <v>1588</v>
      </c>
      <c r="F10" t="s">
        <v>1589</v>
      </c>
      <c r="G10" t="s">
        <v>1590</v>
      </c>
      <c r="J10" t="s">
        <v>3051</v>
      </c>
    </row>
    <row r="11" spans="1:10">
      <c r="A11">
        <v>10</v>
      </c>
      <c r="B11" t="s">
        <v>1548</v>
      </c>
      <c r="C11" t="s">
        <v>127</v>
      </c>
      <c r="D11" t="s">
        <v>1591</v>
      </c>
      <c r="E11" t="s">
        <v>1592</v>
      </c>
      <c r="F11" t="s">
        <v>1593</v>
      </c>
      <c r="G11" t="s">
        <v>1594</v>
      </c>
      <c r="H11" t="s">
        <v>1595</v>
      </c>
      <c r="J11" t="s">
        <v>3051</v>
      </c>
    </row>
    <row r="12" spans="1:10">
      <c r="A12">
        <v>11</v>
      </c>
      <c r="B12" t="s">
        <v>1548</v>
      </c>
      <c r="C12" t="s">
        <v>127</v>
      </c>
      <c r="D12" t="s">
        <v>1596</v>
      </c>
      <c r="E12" t="s">
        <v>1597</v>
      </c>
      <c r="F12" t="s">
        <v>1598</v>
      </c>
      <c r="G12" t="s">
        <v>1599</v>
      </c>
      <c r="J12" t="s">
        <v>3051</v>
      </c>
    </row>
    <row r="13" spans="1:10">
      <c r="A13">
        <v>12</v>
      </c>
      <c r="B13" t="s">
        <v>1548</v>
      </c>
      <c r="C13" t="s">
        <v>127</v>
      </c>
      <c r="D13" t="s">
        <v>1600</v>
      </c>
      <c r="E13" t="s">
        <v>1601</v>
      </c>
      <c r="F13" t="s">
        <v>1602</v>
      </c>
      <c r="G13" t="s">
        <v>1562</v>
      </c>
      <c r="H13" t="s">
        <v>1603</v>
      </c>
      <c r="J13" t="s">
        <v>3051</v>
      </c>
    </row>
    <row r="14" spans="1:10">
      <c r="A14">
        <v>13</v>
      </c>
      <c r="B14" t="s">
        <v>1548</v>
      </c>
      <c r="C14" t="s">
        <v>127</v>
      </c>
      <c r="D14" t="s">
        <v>1604</v>
      </c>
      <c r="E14" t="s">
        <v>1605</v>
      </c>
      <c r="F14" t="s">
        <v>1606</v>
      </c>
      <c r="G14" t="s">
        <v>1607</v>
      </c>
      <c r="H14" t="s">
        <v>1608</v>
      </c>
      <c r="J14" t="s">
        <v>3051</v>
      </c>
    </row>
    <row r="15" spans="1:10">
      <c r="A15">
        <v>14</v>
      </c>
      <c r="B15" t="s">
        <v>1548</v>
      </c>
      <c r="C15" t="s">
        <v>127</v>
      </c>
      <c r="D15" t="s">
        <v>1609</v>
      </c>
      <c r="E15" t="s">
        <v>1610</v>
      </c>
      <c r="F15" t="s">
        <v>1611</v>
      </c>
      <c r="G15" t="s">
        <v>1612</v>
      </c>
      <c r="H15" t="s">
        <v>1613</v>
      </c>
      <c r="J15" t="s">
        <v>3051</v>
      </c>
    </row>
    <row r="16" spans="1:10">
      <c r="A16">
        <v>15</v>
      </c>
      <c r="B16" t="s">
        <v>1548</v>
      </c>
      <c r="C16" t="s">
        <v>127</v>
      </c>
      <c r="D16" t="s">
        <v>1614</v>
      </c>
      <c r="E16" t="s">
        <v>1615</v>
      </c>
      <c r="F16" t="s">
        <v>1616</v>
      </c>
      <c r="G16" t="s">
        <v>1617</v>
      </c>
      <c r="H16" t="s">
        <v>1618</v>
      </c>
      <c r="J16" t="s">
        <v>3051</v>
      </c>
    </row>
    <row r="17" spans="1:10">
      <c r="A17">
        <v>16</v>
      </c>
      <c r="B17" t="s">
        <v>1548</v>
      </c>
      <c r="C17" t="s">
        <v>127</v>
      </c>
      <c r="D17" t="s">
        <v>1619</v>
      </c>
      <c r="E17" t="s">
        <v>1620</v>
      </c>
      <c r="F17" t="s">
        <v>1621</v>
      </c>
      <c r="G17" t="s">
        <v>1622</v>
      </c>
      <c r="H17" t="s">
        <v>1623</v>
      </c>
      <c r="J17" t="s">
        <v>3051</v>
      </c>
    </row>
    <row r="18" spans="1:10">
      <c r="A18">
        <v>17</v>
      </c>
      <c r="B18" t="s">
        <v>1548</v>
      </c>
      <c r="C18" t="s">
        <v>127</v>
      </c>
      <c r="D18" t="s">
        <v>1624</v>
      </c>
      <c r="E18" t="s">
        <v>1625</v>
      </c>
      <c r="F18" t="s">
        <v>1626</v>
      </c>
      <c r="G18" t="s">
        <v>1627</v>
      </c>
      <c r="H18" t="s">
        <v>1628</v>
      </c>
      <c r="J18" t="s">
        <v>3051</v>
      </c>
    </row>
    <row r="19" spans="1:10">
      <c r="A19">
        <v>18</v>
      </c>
      <c r="B19" t="s">
        <v>1548</v>
      </c>
      <c r="C19" t="s">
        <v>127</v>
      </c>
      <c r="D19" t="s">
        <v>1629</v>
      </c>
      <c r="E19" t="s">
        <v>1625</v>
      </c>
      <c r="F19" t="s">
        <v>1630</v>
      </c>
      <c r="G19" t="s">
        <v>1581</v>
      </c>
      <c r="J19" t="s">
        <v>3051</v>
      </c>
    </row>
    <row r="20" spans="1:10">
      <c r="A20">
        <v>19</v>
      </c>
      <c r="B20" t="s">
        <v>1548</v>
      </c>
      <c r="C20" t="s">
        <v>127</v>
      </c>
      <c r="D20" t="s">
        <v>1631</v>
      </c>
      <c r="E20" t="s">
        <v>1632</v>
      </c>
      <c r="F20" t="s">
        <v>1633</v>
      </c>
      <c r="G20" t="s">
        <v>1634</v>
      </c>
      <c r="H20" t="s">
        <v>1635</v>
      </c>
      <c r="J20" t="s">
        <v>3051</v>
      </c>
    </row>
    <row r="21" spans="1:10">
      <c r="A21">
        <v>20</v>
      </c>
      <c r="B21" t="s">
        <v>1548</v>
      </c>
      <c r="C21" t="s">
        <v>127</v>
      </c>
      <c r="D21" t="s">
        <v>1636</v>
      </c>
      <c r="E21" t="s">
        <v>1637</v>
      </c>
      <c r="F21" t="s">
        <v>1638</v>
      </c>
      <c r="G21" t="s">
        <v>1581</v>
      </c>
      <c r="J21" t="s">
        <v>3051</v>
      </c>
    </row>
    <row r="22" spans="1:10">
      <c r="A22">
        <v>21</v>
      </c>
      <c r="B22" t="s">
        <v>1548</v>
      </c>
      <c r="C22" t="s">
        <v>127</v>
      </c>
      <c r="D22" t="s">
        <v>1639</v>
      </c>
      <c r="E22" t="s">
        <v>1640</v>
      </c>
      <c r="F22" t="s">
        <v>1641</v>
      </c>
      <c r="G22" t="s">
        <v>1642</v>
      </c>
      <c r="J22" t="s">
        <v>3051</v>
      </c>
    </row>
    <row r="23" spans="1:10">
      <c r="A23">
        <v>22</v>
      </c>
      <c r="B23" t="s">
        <v>1548</v>
      </c>
      <c r="C23" t="s">
        <v>127</v>
      </c>
      <c r="D23" t="s">
        <v>1643</v>
      </c>
      <c r="E23" t="s">
        <v>1644</v>
      </c>
      <c r="F23" t="s">
        <v>1645</v>
      </c>
      <c r="G23" t="s">
        <v>1646</v>
      </c>
      <c r="J23" t="s">
        <v>3051</v>
      </c>
    </row>
    <row r="24" spans="1:10">
      <c r="A24">
        <v>23</v>
      </c>
      <c r="B24" t="s">
        <v>1548</v>
      </c>
      <c r="C24" t="s">
        <v>127</v>
      </c>
      <c r="D24" t="s">
        <v>1647</v>
      </c>
      <c r="E24" t="s">
        <v>1648</v>
      </c>
      <c r="F24" t="s">
        <v>1649</v>
      </c>
      <c r="G24" t="s">
        <v>1650</v>
      </c>
      <c r="J24" t="s">
        <v>3051</v>
      </c>
    </row>
    <row r="25" spans="1:10">
      <c r="A25">
        <v>24</v>
      </c>
      <c r="B25" t="s">
        <v>1548</v>
      </c>
      <c r="C25" t="s">
        <v>127</v>
      </c>
      <c r="D25" t="s">
        <v>1651</v>
      </c>
      <c r="E25" t="s">
        <v>1652</v>
      </c>
      <c r="F25" t="s">
        <v>1653</v>
      </c>
      <c r="G25" t="s">
        <v>1654</v>
      </c>
      <c r="J25" t="s">
        <v>3051</v>
      </c>
    </row>
    <row r="26" spans="1:10">
      <c r="A26">
        <v>25</v>
      </c>
      <c r="B26" t="s">
        <v>1548</v>
      </c>
      <c r="C26" t="s">
        <v>127</v>
      </c>
      <c r="D26" t="s">
        <v>1655</v>
      </c>
      <c r="E26" t="s">
        <v>1656</v>
      </c>
      <c r="F26" t="s">
        <v>1657</v>
      </c>
      <c r="G26" t="s">
        <v>1590</v>
      </c>
      <c r="H26" t="s">
        <v>1658</v>
      </c>
      <c r="J26" t="s">
        <v>3051</v>
      </c>
    </row>
    <row r="27" spans="1:10">
      <c r="A27">
        <v>26</v>
      </c>
      <c r="B27" t="s">
        <v>1548</v>
      </c>
      <c r="C27" t="s">
        <v>127</v>
      </c>
      <c r="D27" t="s">
        <v>1659</v>
      </c>
      <c r="E27" t="s">
        <v>1660</v>
      </c>
      <c r="F27" t="s">
        <v>1661</v>
      </c>
      <c r="G27" t="s">
        <v>1662</v>
      </c>
      <c r="H27" t="s">
        <v>1663</v>
      </c>
      <c r="J27" t="s">
        <v>3051</v>
      </c>
    </row>
    <row r="28" spans="1:10">
      <c r="A28">
        <v>27</v>
      </c>
      <c r="B28" t="s">
        <v>1548</v>
      </c>
      <c r="C28" t="s">
        <v>127</v>
      </c>
      <c r="D28" t="s">
        <v>1664</v>
      </c>
      <c r="E28" t="s">
        <v>1665</v>
      </c>
      <c r="F28" t="s">
        <v>1666</v>
      </c>
      <c r="G28" t="s">
        <v>1557</v>
      </c>
      <c r="H28" t="s">
        <v>1667</v>
      </c>
      <c r="J28" t="s">
        <v>3051</v>
      </c>
    </row>
    <row r="29" spans="1:10">
      <c r="A29">
        <v>28</v>
      </c>
      <c r="B29" t="s">
        <v>1548</v>
      </c>
      <c r="C29" t="s">
        <v>127</v>
      </c>
      <c r="D29" t="s">
        <v>1668</v>
      </c>
      <c r="E29" t="s">
        <v>1669</v>
      </c>
      <c r="F29" t="s">
        <v>1670</v>
      </c>
      <c r="G29" t="s">
        <v>1671</v>
      </c>
      <c r="H29" t="s">
        <v>1672</v>
      </c>
      <c r="J29" t="s">
        <v>3051</v>
      </c>
    </row>
    <row r="30" spans="1:10">
      <c r="A30">
        <v>29</v>
      </c>
      <c r="B30" t="s">
        <v>1548</v>
      </c>
      <c r="C30" t="s">
        <v>127</v>
      </c>
      <c r="D30" t="s">
        <v>1673</v>
      </c>
      <c r="E30" t="s">
        <v>1674</v>
      </c>
      <c r="F30" t="s">
        <v>1675</v>
      </c>
      <c r="G30" t="s">
        <v>1676</v>
      </c>
      <c r="H30" t="s">
        <v>1677</v>
      </c>
      <c r="J30" t="s">
        <v>3051</v>
      </c>
    </row>
    <row r="31" spans="1:10">
      <c r="A31">
        <v>30</v>
      </c>
      <c r="B31" t="s">
        <v>1548</v>
      </c>
      <c r="C31" t="s">
        <v>127</v>
      </c>
      <c r="D31" t="s">
        <v>1678</v>
      </c>
      <c r="E31" t="s">
        <v>1679</v>
      </c>
      <c r="F31" t="s">
        <v>1680</v>
      </c>
      <c r="G31" t="s">
        <v>1557</v>
      </c>
      <c r="H31" t="s">
        <v>1558</v>
      </c>
      <c r="J31" t="s">
        <v>3051</v>
      </c>
    </row>
    <row r="32" spans="1:10">
      <c r="A32">
        <v>31</v>
      </c>
      <c r="B32" t="s">
        <v>1548</v>
      </c>
      <c r="C32" t="s">
        <v>127</v>
      </c>
      <c r="D32" t="s">
        <v>1681</v>
      </c>
      <c r="E32" t="s">
        <v>1682</v>
      </c>
      <c r="F32" t="s">
        <v>1683</v>
      </c>
      <c r="G32" t="s">
        <v>1684</v>
      </c>
      <c r="H32" t="s">
        <v>1685</v>
      </c>
      <c r="J32" t="s">
        <v>3051</v>
      </c>
    </row>
    <row r="33" spans="1:10">
      <c r="A33">
        <v>32</v>
      </c>
      <c r="B33" t="s">
        <v>1548</v>
      </c>
      <c r="C33" t="s">
        <v>127</v>
      </c>
      <c r="D33" t="s">
        <v>1686</v>
      </c>
      <c r="E33" t="s">
        <v>1687</v>
      </c>
      <c r="F33" t="s">
        <v>1688</v>
      </c>
      <c r="G33" t="s">
        <v>1557</v>
      </c>
      <c r="H33" t="s">
        <v>1558</v>
      </c>
      <c r="J33" t="s">
        <v>3051</v>
      </c>
    </row>
    <row r="34" spans="1:10">
      <c r="A34">
        <v>33</v>
      </c>
      <c r="B34" t="s">
        <v>1548</v>
      </c>
      <c r="C34" t="s">
        <v>127</v>
      </c>
      <c r="D34" t="s">
        <v>1689</v>
      </c>
      <c r="E34" t="s">
        <v>1690</v>
      </c>
      <c r="F34" t="s">
        <v>1691</v>
      </c>
      <c r="G34" t="s">
        <v>1692</v>
      </c>
      <c r="J34" t="s">
        <v>3051</v>
      </c>
    </row>
    <row r="35" spans="1:10">
      <c r="A35">
        <v>34</v>
      </c>
      <c r="B35" t="s">
        <v>1548</v>
      </c>
      <c r="C35" t="s">
        <v>127</v>
      </c>
      <c r="D35" t="s">
        <v>1693</v>
      </c>
      <c r="E35" t="s">
        <v>1694</v>
      </c>
      <c r="F35" t="s">
        <v>1695</v>
      </c>
      <c r="G35" t="s">
        <v>1696</v>
      </c>
      <c r="H35" t="s">
        <v>1697</v>
      </c>
      <c r="J35" t="s">
        <v>3051</v>
      </c>
    </row>
    <row r="36" spans="1:10">
      <c r="A36">
        <v>35</v>
      </c>
      <c r="B36" t="s">
        <v>1548</v>
      </c>
      <c r="C36" t="s">
        <v>127</v>
      </c>
      <c r="D36" t="s">
        <v>1698</v>
      </c>
      <c r="E36" t="s">
        <v>1699</v>
      </c>
      <c r="F36" t="s">
        <v>1700</v>
      </c>
      <c r="G36" t="s">
        <v>1594</v>
      </c>
      <c r="H36" t="s">
        <v>1701</v>
      </c>
      <c r="J36" t="s">
        <v>3051</v>
      </c>
    </row>
    <row r="37" spans="1:10">
      <c r="A37">
        <v>36</v>
      </c>
      <c r="B37" t="s">
        <v>1548</v>
      </c>
      <c r="C37" t="s">
        <v>127</v>
      </c>
      <c r="D37" t="s">
        <v>1702</v>
      </c>
      <c r="E37" t="s">
        <v>1703</v>
      </c>
      <c r="F37" t="s">
        <v>1704</v>
      </c>
      <c r="G37" t="s">
        <v>1594</v>
      </c>
      <c r="H37" t="s">
        <v>1705</v>
      </c>
      <c r="J37" t="s">
        <v>3051</v>
      </c>
    </row>
    <row r="38" spans="1:10">
      <c r="A38">
        <v>37</v>
      </c>
      <c r="B38" t="s">
        <v>1548</v>
      </c>
      <c r="C38" t="s">
        <v>127</v>
      </c>
      <c r="D38" t="s">
        <v>1706</v>
      </c>
      <c r="E38" t="s">
        <v>1707</v>
      </c>
      <c r="F38" t="s">
        <v>1708</v>
      </c>
      <c r="G38" t="s">
        <v>1709</v>
      </c>
      <c r="J38" t="s">
        <v>3051</v>
      </c>
    </row>
    <row r="39" spans="1:10">
      <c r="A39">
        <v>38</v>
      </c>
      <c r="B39" t="s">
        <v>1548</v>
      </c>
      <c r="C39" t="s">
        <v>127</v>
      </c>
      <c r="D39" t="s">
        <v>1710</v>
      </c>
      <c r="E39" t="s">
        <v>1711</v>
      </c>
      <c r="F39" t="s">
        <v>1712</v>
      </c>
      <c r="G39" t="s">
        <v>1713</v>
      </c>
      <c r="H39" t="s">
        <v>1714</v>
      </c>
      <c r="J39" t="s">
        <v>3051</v>
      </c>
    </row>
    <row r="40" spans="1:10">
      <c r="A40">
        <v>39</v>
      </c>
      <c r="B40" t="s">
        <v>1548</v>
      </c>
      <c r="C40" t="s">
        <v>127</v>
      </c>
      <c r="D40" t="s">
        <v>1715</v>
      </c>
      <c r="E40" t="s">
        <v>1716</v>
      </c>
      <c r="F40" t="s">
        <v>1717</v>
      </c>
      <c r="G40" t="s">
        <v>1718</v>
      </c>
      <c r="J40" t="s">
        <v>3051</v>
      </c>
    </row>
    <row r="41" spans="1:10">
      <c r="A41">
        <v>40</v>
      </c>
      <c r="B41" t="s">
        <v>1548</v>
      </c>
      <c r="C41" t="s">
        <v>127</v>
      </c>
      <c r="D41" t="s">
        <v>1719</v>
      </c>
      <c r="E41" t="s">
        <v>1720</v>
      </c>
      <c r="F41" t="s">
        <v>1721</v>
      </c>
      <c r="G41" t="s">
        <v>1722</v>
      </c>
      <c r="J41" t="s">
        <v>3051</v>
      </c>
    </row>
    <row r="42" spans="1:10">
      <c r="A42">
        <v>41</v>
      </c>
      <c r="B42" t="s">
        <v>1548</v>
      </c>
      <c r="C42" t="s">
        <v>127</v>
      </c>
      <c r="D42" t="s">
        <v>1723</v>
      </c>
      <c r="E42" t="s">
        <v>1724</v>
      </c>
      <c r="F42" t="s">
        <v>1725</v>
      </c>
      <c r="G42" t="s">
        <v>1722</v>
      </c>
      <c r="J42" t="s">
        <v>3051</v>
      </c>
    </row>
    <row r="43" spans="1:10">
      <c r="A43">
        <v>42</v>
      </c>
      <c r="B43" t="s">
        <v>1548</v>
      </c>
      <c r="C43" t="s">
        <v>127</v>
      </c>
      <c r="D43" t="s">
        <v>1726</v>
      </c>
      <c r="E43" t="s">
        <v>1727</v>
      </c>
      <c r="F43" t="s">
        <v>1728</v>
      </c>
      <c r="G43" t="s">
        <v>1662</v>
      </c>
      <c r="H43" t="s">
        <v>1729</v>
      </c>
      <c r="J43" t="s">
        <v>3051</v>
      </c>
    </row>
    <row r="44" spans="1:10">
      <c r="A44">
        <v>43</v>
      </c>
      <c r="B44" t="s">
        <v>1548</v>
      </c>
      <c r="C44" t="s">
        <v>127</v>
      </c>
      <c r="D44" t="s">
        <v>1730</v>
      </c>
      <c r="E44" t="s">
        <v>1731</v>
      </c>
      <c r="F44" t="s">
        <v>1732</v>
      </c>
      <c r="G44" t="s">
        <v>1654</v>
      </c>
      <c r="J44" t="s">
        <v>3051</v>
      </c>
    </row>
    <row r="45" spans="1:10">
      <c r="A45">
        <v>44</v>
      </c>
      <c r="B45" t="s">
        <v>1548</v>
      </c>
      <c r="C45" t="s">
        <v>127</v>
      </c>
      <c r="D45" t="s">
        <v>1733</v>
      </c>
      <c r="E45" t="s">
        <v>1734</v>
      </c>
      <c r="F45" t="s">
        <v>1735</v>
      </c>
      <c r="G45" t="s">
        <v>1722</v>
      </c>
      <c r="J45" t="s">
        <v>3051</v>
      </c>
    </row>
    <row r="46" spans="1:10">
      <c r="A46">
        <v>45</v>
      </c>
      <c r="B46" t="s">
        <v>1548</v>
      </c>
      <c r="C46" t="s">
        <v>127</v>
      </c>
      <c r="D46" t="s">
        <v>1736</v>
      </c>
      <c r="E46" t="s">
        <v>1737</v>
      </c>
      <c r="F46" t="s">
        <v>1738</v>
      </c>
      <c r="G46" t="s">
        <v>1718</v>
      </c>
      <c r="H46" t="s">
        <v>1739</v>
      </c>
      <c r="J46" t="s">
        <v>3051</v>
      </c>
    </row>
    <row r="47" spans="1:10">
      <c r="A47">
        <v>46</v>
      </c>
      <c r="B47" t="s">
        <v>1548</v>
      </c>
      <c r="C47" t="s">
        <v>127</v>
      </c>
      <c r="D47" t="s">
        <v>1740</v>
      </c>
      <c r="E47" t="s">
        <v>1741</v>
      </c>
      <c r="F47" t="s">
        <v>1742</v>
      </c>
      <c r="G47" t="s">
        <v>1743</v>
      </c>
      <c r="J47" t="s">
        <v>3051</v>
      </c>
    </row>
    <row r="48" spans="1:10">
      <c r="A48">
        <v>47</v>
      </c>
      <c r="B48" t="s">
        <v>1548</v>
      </c>
      <c r="C48" t="s">
        <v>127</v>
      </c>
      <c r="D48" t="s">
        <v>1744</v>
      </c>
      <c r="E48" t="s">
        <v>1745</v>
      </c>
      <c r="F48" t="s">
        <v>1746</v>
      </c>
      <c r="G48" t="s">
        <v>1576</v>
      </c>
      <c r="H48" t="s">
        <v>1747</v>
      </c>
      <c r="J48" t="s">
        <v>3051</v>
      </c>
    </row>
    <row r="49" spans="1:10">
      <c r="A49">
        <v>48</v>
      </c>
      <c r="B49" t="s">
        <v>1548</v>
      </c>
      <c r="C49" t="s">
        <v>127</v>
      </c>
      <c r="D49" t="s">
        <v>1748</v>
      </c>
      <c r="E49" t="s">
        <v>1749</v>
      </c>
      <c r="F49" t="s">
        <v>1750</v>
      </c>
      <c r="G49" t="s">
        <v>1751</v>
      </c>
      <c r="J49" t="s">
        <v>3051</v>
      </c>
    </row>
    <row r="50" spans="1:10">
      <c r="A50">
        <v>49</v>
      </c>
      <c r="B50" t="s">
        <v>1548</v>
      </c>
      <c r="C50" t="s">
        <v>127</v>
      </c>
      <c r="D50" t="s">
        <v>1752</v>
      </c>
      <c r="E50" t="s">
        <v>1753</v>
      </c>
      <c r="F50" t="s">
        <v>1754</v>
      </c>
      <c r="G50" t="s">
        <v>1755</v>
      </c>
      <c r="J50" t="s">
        <v>3051</v>
      </c>
    </row>
    <row r="51" spans="1:10">
      <c r="A51">
        <v>50</v>
      </c>
      <c r="B51" t="s">
        <v>1548</v>
      </c>
      <c r="C51" t="s">
        <v>127</v>
      </c>
      <c r="D51" t="s">
        <v>1756</v>
      </c>
      <c r="E51" t="s">
        <v>1757</v>
      </c>
      <c r="F51" t="s">
        <v>1758</v>
      </c>
      <c r="G51" t="s">
        <v>1759</v>
      </c>
      <c r="H51" t="s">
        <v>1760</v>
      </c>
      <c r="J51" t="s">
        <v>3051</v>
      </c>
    </row>
    <row r="52" spans="1:10">
      <c r="A52">
        <v>51</v>
      </c>
      <c r="B52" t="s">
        <v>1548</v>
      </c>
      <c r="C52" t="s">
        <v>127</v>
      </c>
      <c r="D52" t="s">
        <v>1761</v>
      </c>
      <c r="E52" t="s">
        <v>1762</v>
      </c>
      <c r="F52" t="s">
        <v>1763</v>
      </c>
      <c r="G52" t="s">
        <v>1722</v>
      </c>
      <c r="H52" t="s">
        <v>1760</v>
      </c>
      <c r="J52" t="s">
        <v>3051</v>
      </c>
    </row>
    <row r="53" spans="1:10">
      <c r="A53">
        <v>52</v>
      </c>
      <c r="B53" t="s">
        <v>1548</v>
      </c>
      <c r="C53" t="s">
        <v>127</v>
      </c>
      <c r="D53" t="s">
        <v>1764</v>
      </c>
      <c r="E53" t="s">
        <v>1765</v>
      </c>
      <c r="F53" t="s">
        <v>1766</v>
      </c>
      <c r="G53" t="s">
        <v>1767</v>
      </c>
      <c r="H53" t="s">
        <v>1768</v>
      </c>
      <c r="J53" t="s">
        <v>3051</v>
      </c>
    </row>
    <row r="54" spans="1:10">
      <c r="A54">
        <v>53</v>
      </c>
      <c r="B54" t="s">
        <v>1548</v>
      </c>
      <c r="C54" t="s">
        <v>127</v>
      </c>
      <c r="D54" t="s">
        <v>1769</v>
      </c>
      <c r="E54" t="s">
        <v>1770</v>
      </c>
      <c r="F54" t="s">
        <v>1771</v>
      </c>
      <c r="G54" t="s">
        <v>1585</v>
      </c>
      <c r="H54" t="s">
        <v>1772</v>
      </c>
      <c r="J54" t="s">
        <v>3051</v>
      </c>
    </row>
    <row r="55" spans="1:10">
      <c r="A55">
        <v>54</v>
      </c>
      <c r="B55" t="s">
        <v>1548</v>
      </c>
      <c r="C55" t="s">
        <v>127</v>
      </c>
      <c r="D55" t="s">
        <v>1773</v>
      </c>
      <c r="E55" t="s">
        <v>1774</v>
      </c>
      <c r="F55" t="s">
        <v>1775</v>
      </c>
      <c r="G55" t="s">
        <v>1585</v>
      </c>
      <c r="H55" t="s">
        <v>1776</v>
      </c>
      <c r="J55" t="s">
        <v>3051</v>
      </c>
    </row>
    <row r="56" spans="1:10">
      <c r="A56">
        <v>55</v>
      </c>
      <c r="B56" t="s">
        <v>1548</v>
      </c>
      <c r="C56" t="s">
        <v>127</v>
      </c>
      <c r="D56" t="s">
        <v>1777</v>
      </c>
      <c r="E56" t="s">
        <v>1778</v>
      </c>
      <c r="F56" t="s">
        <v>1779</v>
      </c>
      <c r="G56" t="s">
        <v>1780</v>
      </c>
      <c r="H56" t="s">
        <v>1781</v>
      </c>
      <c r="J56" t="s">
        <v>3051</v>
      </c>
    </row>
    <row r="57" spans="1:10">
      <c r="A57">
        <v>56</v>
      </c>
      <c r="B57" t="s">
        <v>1548</v>
      </c>
      <c r="C57" t="s">
        <v>127</v>
      </c>
      <c r="D57" t="s">
        <v>1782</v>
      </c>
      <c r="E57" t="s">
        <v>1783</v>
      </c>
      <c r="F57" t="s">
        <v>1784</v>
      </c>
      <c r="G57" t="s">
        <v>1780</v>
      </c>
      <c r="H57" t="s">
        <v>1785</v>
      </c>
      <c r="J57" t="s">
        <v>3051</v>
      </c>
    </row>
    <row r="58" spans="1:10">
      <c r="A58">
        <v>57</v>
      </c>
      <c r="B58" t="s">
        <v>1548</v>
      </c>
      <c r="C58" t="s">
        <v>127</v>
      </c>
      <c r="D58" t="s">
        <v>1786</v>
      </c>
      <c r="E58" t="s">
        <v>1787</v>
      </c>
      <c r="F58" t="s">
        <v>1788</v>
      </c>
      <c r="G58" t="s">
        <v>1780</v>
      </c>
      <c r="H58" t="s">
        <v>1789</v>
      </c>
      <c r="J58" t="s">
        <v>3051</v>
      </c>
    </row>
    <row r="59" spans="1:10">
      <c r="A59">
        <v>58</v>
      </c>
      <c r="B59" t="s">
        <v>1548</v>
      </c>
      <c r="C59" t="s">
        <v>127</v>
      </c>
      <c r="D59" t="s">
        <v>1790</v>
      </c>
      <c r="E59" t="s">
        <v>1791</v>
      </c>
      <c r="F59" t="s">
        <v>1792</v>
      </c>
      <c r="G59" t="s">
        <v>1780</v>
      </c>
      <c r="H59" t="s">
        <v>1793</v>
      </c>
      <c r="J59" t="s">
        <v>3051</v>
      </c>
    </row>
    <row r="60" spans="1:10">
      <c r="A60">
        <v>59</v>
      </c>
      <c r="B60" t="s">
        <v>1548</v>
      </c>
      <c r="C60" t="s">
        <v>127</v>
      </c>
      <c r="D60" t="s">
        <v>1794</v>
      </c>
      <c r="E60" t="s">
        <v>1795</v>
      </c>
      <c r="F60" t="s">
        <v>1796</v>
      </c>
      <c r="G60" t="s">
        <v>1780</v>
      </c>
      <c r="H60" t="s">
        <v>1797</v>
      </c>
      <c r="J60" t="s">
        <v>3051</v>
      </c>
    </row>
    <row r="61" spans="1:10">
      <c r="A61">
        <v>60</v>
      </c>
      <c r="B61" t="s">
        <v>1548</v>
      </c>
      <c r="C61" t="s">
        <v>127</v>
      </c>
      <c r="D61" t="s">
        <v>1798</v>
      </c>
      <c r="E61" t="s">
        <v>1799</v>
      </c>
      <c r="F61" t="s">
        <v>1800</v>
      </c>
      <c r="G61" t="s">
        <v>1780</v>
      </c>
      <c r="H61" t="s">
        <v>1801</v>
      </c>
      <c r="J61" t="s">
        <v>3051</v>
      </c>
    </row>
    <row r="62" spans="1:10">
      <c r="A62">
        <v>61</v>
      </c>
      <c r="B62" t="s">
        <v>1548</v>
      </c>
      <c r="C62" t="s">
        <v>127</v>
      </c>
      <c r="D62" t="s">
        <v>1802</v>
      </c>
      <c r="E62" t="s">
        <v>1803</v>
      </c>
      <c r="F62" t="s">
        <v>1804</v>
      </c>
      <c r="G62" t="s">
        <v>1780</v>
      </c>
      <c r="H62" t="s">
        <v>1805</v>
      </c>
      <c r="J62" t="s">
        <v>3051</v>
      </c>
    </row>
    <row r="63" spans="1:10">
      <c r="A63">
        <v>62</v>
      </c>
      <c r="B63" t="s">
        <v>1548</v>
      </c>
      <c r="C63" t="s">
        <v>127</v>
      </c>
      <c r="D63" t="s">
        <v>1806</v>
      </c>
      <c r="E63" t="s">
        <v>1807</v>
      </c>
      <c r="F63" t="s">
        <v>1808</v>
      </c>
      <c r="G63" t="s">
        <v>1780</v>
      </c>
      <c r="H63" t="s">
        <v>1809</v>
      </c>
      <c r="I63" t="s">
        <v>1810</v>
      </c>
      <c r="J63" t="s">
        <v>3051</v>
      </c>
    </row>
    <row r="64" spans="1:10">
      <c r="A64">
        <v>63</v>
      </c>
      <c r="B64" t="s">
        <v>1548</v>
      </c>
      <c r="C64" t="s">
        <v>127</v>
      </c>
      <c r="D64" t="s">
        <v>1811</v>
      </c>
      <c r="E64" t="s">
        <v>1812</v>
      </c>
      <c r="F64" t="s">
        <v>1813</v>
      </c>
      <c r="G64" t="s">
        <v>1557</v>
      </c>
      <c r="H64" t="s">
        <v>1814</v>
      </c>
      <c r="J64" t="s">
        <v>3051</v>
      </c>
    </row>
    <row r="65" spans="1:10">
      <c r="A65">
        <v>64</v>
      </c>
      <c r="B65" t="s">
        <v>1548</v>
      </c>
      <c r="C65" t="s">
        <v>127</v>
      </c>
      <c r="D65" t="s">
        <v>1815</v>
      </c>
      <c r="E65" t="s">
        <v>1816</v>
      </c>
      <c r="F65" t="s">
        <v>1817</v>
      </c>
      <c r="G65" t="s">
        <v>1818</v>
      </c>
      <c r="J65" t="s">
        <v>3051</v>
      </c>
    </row>
    <row r="66" spans="1:10">
      <c r="A66">
        <v>65</v>
      </c>
      <c r="B66" t="s">
        <v>1548</v>
      </c>
      <c r="C66" t="s">
        <v>127</v>
      </c>
      <c r="D66" t="s">
        <v>1819</v>
      </c>
      <c r="E66" t="s">
        <v>1820</v>
      </c>
      <c r="F66" t="s">
        <v>1821</v>
      </c>
      <c r="G66" t="s">
        <v>1557</v>
      </c>
      <c r="H66" t="s">
        <v>1558</v>
      </c>
      <c r="J66" t="s">
        <v>3051</v>
      </c>
    </row>
    <row r="67" spans="1:10">
      <c r="A67">
        <v>66</v>
      </c>
      <c r="B67" t="s">
        <v>1548</v>
      </c>
      <c r="C67" t="s">
        <v>127</v>
      </c>
      <c r="D67" t="s">
        <v>1822</v>
      </c>
      <c r="E67" t="s">
        <v>1823</v>
      </c>
      <c r="F67" t="s">
        <v>1824</v>
      </c>
      <c r="G67" t="s">
        <v>1755</v>
      </c>
      <c r="J67" t="s">
        <v>3051</v>
      </c>
    </row>
    <row r="68" spans="1:10">
      <c r="A68">
        <v>67</v>
      </c>
      <c r="B68" t="s">
        <v>1548</v>
      </c>
      <c r="C68" t="s">
        <v>127</v>
      </c>
      <c r="D68" t="s">
        <v>1825</v>
      </c>
      <c r="E68" t="s">
        <v>1826</v>
      </c>
      <c r="F68" t="s">
        <v>1827</v>
      </c>
      <c r="G68" t="s">
        <v>1828</v>
      </c>
      <c r="H68" t="s">
        <v>1829</v>
      </c>
      <c r="J68" t="s">
        <v>3051</v>
      </c>
    </row>
    <row r="69" spans="1:10">
      <c r="A69">
        <v>68</v>
      </c>
      <c r="B69" t="s">
        <v>1548</v>
      </c>
      <c r="C69" t="s">
        <v>127</v>
      </c>
      <c r="D69" t="s">
        <v>1830</v>
      </c>
      <c r="E69" t="s">
        <v>1831</v>
      </c>
      <c r="F69" t="s">
        <v>1832</v>
      </c>
      <c r="G69" t="s">
        <v>1833</v>
      </c>
      <c r="H69" t="s">
        <v>1834</v>
      </c>
      <c r="J69" t="s">
        <v>3051</v>
      </c>
    </row>
    <row r="70" spans="1:10">
      <c r="A70">
        <v>69</v>
      </c>
      <c r="B70" t="s">
        <v>1548</v>
      </c>
      <c r="C70" t="s">
        <v>127</v>
      </c>
      <c r="D70" t="s">
        <v>1835</v>
      </c>
      <c r="E70" t="s">
        <v>1836</v>
      </c>
      <c r="F70" t="s">
        <v>1837</v>
      </c>
      <c r="G70" t="s">
        <v>1581</v>
      </c>
      <c r="H70" t="s">
        <v>1838</v>
      </c>
      <c r="J70" t="s">
        <v>3051</v>
      </c>
    </row>
    <row r="71" spans="1:10">
      <c r="A71">
        <v>70</v>
      </c>
      <c r="B71" t="s">
        <v>1548</v>
      </c>
      <c r="C71" t="s">
        <v>127</v>
      </c>
      <c r="D71" t="s">
        <v>1839</v>
      </c>
      <c r="E71" t="s">
        <v>1840</v>
      </c>
      <c r="F71" t="s">
        <v>1841</v>
      </c>
      <c r="G71" t="s">
        <v>1581</v>
      </c>
      <c r="H71" t="s">
        <v>1842</v>
      </c>
      <c r="J71" t="s">
        <v>3051</v>
      </c>
    </row>
    <row r="72" spans="1:10">
      <c r="A72">
        <v>71</v>
      </c>
      <c r="B72" t="s">
        <v>1548</v>
      </c>
      <c r="C72" t="s">
        <v>127</v>
      </c>
      <c r="D72" t="s">
        <v>1843</v>
      </c>
      <c r="E72" t="s">
        <v>1844</v>
      </c>
      <c r="F72" t="s">
        <v>1845</v>
      </c>
      <c r="G72" t="s">
        <v>1627</v>
      </c>
      <c r="H72" t="s">
        <v>1846</v>
      </c>
      <c r="J72" t="s">
        <v>3051</v>
      </c>
    </row>
    <row r="73" spans="1:10">
      <c r="A73">
        <v>72</v>
      </c>
      <c r="B73" t="s">
        <v>1548</v>
      </c>
      <c r="C73" t="s">
        <v>127</v>
      </c>
      <c r="D73" t="s">
        <v>1847</v>
      </c>
      <c r="E73" t="s">
        <v>1848</v>
      </c>
      <c r="F73" t="s">
        <v>1849</v>
      </c>
      <c r="G73" t="s">
        <v>1581</v>
      </c>
      <c r="H73" t="s">
        <v>1850</v>
      </c>
      <c r="J73" t="s">
        <v>3051</v>
      </c>
    </row>
    <row r="74" spans="1:10">
      <c r="A74">
        <v>73</v>
      </c>
      <c r="B74" t="s">
        <v>1548</v>
      </c>
      <c r="C74" t="s">
        <v>127</v>
      </c>
      <c r="D74" t="s">
        <v>1851</v>
      </c>
      <c r="E74" t="s">
        <v>1852</v>
      </c>
      <c r="F74" t="s">
        <v>1853</v>
      </c>
      <c r="G74" t="s">
        <v>1854</v>
      </c>
      <c r="H74" t="s">
        <v>1855</v>
      </c>
      <c r="J74" t="s">
        <v>3051</v>
      </c>
    </row>
    <row r="75" spans="1:10">
      <c r="A75">
        <v>74</v>
      </c>
      <c r="B75" t="s">
        <v>1548</v>
      </c>
      <c r="C75" t="s">
        <v>127</v>
      </c>
      <c r="D75" t="s">
        <v>1856</v>
      </c>
      <c r="E75" t="s">
        <v>1857</v>
      </c>
      <c r="F75" t="s">
        <v>1858</v>
      </c>
      <c r="G75" t="s">
        <v>1854</v>
      </c>
      <c r="H75" t="s">
        <v>1859</v>
      </c>
      <c r="J75" t="s">
        <v>3051</v>
      </c>
    </row>
    <row r="76" spans="1:10">
      <c r="A76">
        <v>75</v>
      </c>
      <c r="B76" t="s">
        <v>1548</v>
      </c>
      <c r="C76" t="s">
        <v>127</v>
      </c>
      <c r="D76" t="s">
        <v>1860</v>
      </c>
      <c r="E76" t="s">
        <v>1861</v>
      </c>
      <c r="F76" t="s">
        <v>1862</v>
      </c>
      <c r="G76" t="s">
        <v>1581</v>
      </c>
      <c r="J76" t="s">
        <v>3051</v>
      </c>
    </row>
    <row r="77" spans="1:10">
      <c r="A77">
        <v>76</v>
      </c>
      <c r="B77" t="s">
        <v>1548</v>
      </c>
      <c r="C77" t="s">
        <v>127</v>
      </c>
      <c r="D77" t="s">
        <v>1863</v>
      </c>
      <c r="E77" t="s">
        <v>1864</v>
      </c>
      <c r="F77" t="s">
        <v>1865</v>
      </c>
      <c r="G77" t="s">
        <v>1854</v>
      </c>
      <c r="H77" t="s">
        <v>1866</v>
      </c>
      <c r="J77" t="s">
        <v>3051</v>
      </c>
    </row>
    <row r="78" spans="1:10">
      <c r="A78">
        <v>77</v>
      </c>
      <c r="B78" t="s">
        <v>1548</v>
      </c>
      <c r="C78" t="s">
        <v>127</v>
      </c>
      <c r="D78" t="s">
        <v>1867</v>
      </c>
      <c r="E78" t="s">
        <v>1868</v>
      </c>
      <c r="F78" t="s">
        <v>1869</v>
      </c>
      <c r="G78" t="s">
        <v>1581</v>
      </c>
      <c r="H78" t="s">
        <v>1870</v>
      </c>
      <c r="J78" t="s">
        <v>3051</v>
      </c>
    </row>
    <row r="79" spans="1:10">
      <c r="A79">
        <v>78</v>
      </c>
      <c r="B79" t="s">
        <v>1548</v>
      </c>
      <c r="C79" t="s">
        <v>127</v>
      </c>
      <c r="D79" t="s">
        <v>1871</v>
      </c>
      <c r="E79" t="s">
        <v>1872</v>
      </c>
      <c r="F79" t="s">
        <v>1873</v>
      </c>
      <c r="G79" t="s">
        <v>1581</v>
      </c>
      <c r="J79" t="s">
        <v>3051</v>
      </c>
    </row>
    <row r="80" spans="1:10">
      <c r="A80">
        <v>79</v>
      </c>
      <c r="B80" t="s">
        <v>1548</v>
      </c>
      <c r="C80" t="s">
        <v>127</v>
      </c>
      <c r="D80" t="s">
        <v>1874</v>
      </c>
      <c r="E80" t="s">
        <v>1875</v>
      </c>
      <c r="F80" t="s">
        <v>1876</v>
      </c>
      <c r="G80" t="s">
        <v>1877</v>
      </c>
      <c r="H80" t="s">
        <v>1878</v>
      </c>
      <c r="J80" t="s">
        <v>3051</v>
      </c>
    </row>
    <row r="81" spans="1:10">
      <c r="A81">
        <v>80</v>
      </c>
      <c r="B81" t="s">
        <v>1548</v>
      </c>
      <c r="C81" t="s">
        <v>127</v>
      </c>
      <c r="D81" t="s">
        <v>1879</v>
      </c>
      <c r="E81" t="s">
        <v>1880</v>
      </c>
      <c r="F81" t="s">
        <v>1881</v>
      </c>
      <c r="G81" t="s">
        <v>1612</v>
      </c>
      <c r="H81" t="s">
        <v>1882</v>
      </c>
      <c r="J81" t="s">
        <v>3051</v>
      </c>
    </row>
    <row r="82" spans="1:10">
      <c r="A82">
        <v>81</v>
      </c>
      <c r="B82" t="s">
        <v>1548</v>
      </c>
      <c r="C82" t="s">
        <v>127</v>
      </c>
      <c r="D82" t="s">
        <v>1883</v>
      </c>
      <c r="E82" t="s">
        <v>1884</v>
      </c>
      <c r="F82" t="s">
        <v>1885</v>
      </c>
      <c r="G82" t="s">
        <v>1696</v>
      </c>
      <c r="H82" t="s">
        <v>1886</v>
      </c>
      <c r="J82" t="s">
        <v>3051</v>
      </c>
    </row>
    <row r="83" spans="1:10">
      <c r="A83">
        <v>82</v>
      </c>
      <c r="B83" t="s">
        <v>1548</v>
      </c>
      <c r="C83" t="s">
        <v>127</v>
      </c>
      <c r="D83" t="s">
        <v>1887</v>
      </c>
      <c r="E83" t="s">
        <v>1888</v>
      </c>
      <c r="F83" t="s">
        <v>1889</v>
      </c>
      <c r="G83" t="s">
        <v>1696</v>
      </c>
      <c r="H83" t="s">
        <v>1890</v>
      </c>
      <c r="J83" t="s">
        <v>3051</v>
      </c>
    </row>
    <row r="84" spans="1:10">
      <c r="A84">
        <v>83</v>
      </c>
      <c r="B84" t="s">
        <v>1548</v>
      </c>
      <c r="C84" t="s">
        <v>127</v>
      </c>
      <c r="D84" t="s">
        <v>1891</v>
      </c>
      <c r="E84" t="s">
        <v>1892</v>
      </c>
      <c r="F84" t="s">
        <v>1893</v>
      </c>
      <c r="G84" t="s">
        <v>1877</v>
      </c>
      <c r="H84" t="s">
        <v>1894</v>
      </c>
      <c r="J84" t="s">
        <v>3051</v>
      </c>
    </row>
    <row r="85" spans="1:10">
      <c r="A85">
        <v>84</v>
      </c>
      <c r="B85" t="s">
        <v>1548</v>
      </c>
      <c r="C85" t="s">
        <v>127</v>
      </c>
      <c r="D85" t="s">
        <v>1895</v>
      </c>
      <c r="E85" t="s">
        <v>1896</v>
      </c>
      <c r="F85" t="s">
        <v>1897</v>
      </c>
      <c r="G85" t="s">
        <v>1696</v>
      </c>
      <c r="H85" t="s">
        <v>1898</v>
      </c>
      <c r="J85" t="s">
        <v>3051</v>
      </c>
    </row>
    <row r="86" spans="1:10">
      <c r="A86">
        <v>85</v>
      </c>
      <c r="B86" t="s">
        <v>1548</v>
      </c>
      <c r="C86" t="s">
        <v>127</v>
      </c>
      <c r="D86" t="s">
        <v>1899</v>
      </c>
      <c r="E86" t="s">
        <v>1900</v>
      </c>
      <c r="F86" t="s">
        <v>1901</v>
      </c>
      <c r="G86" t="s">
        <v>1696</v>
      </c>
      <c r="H86" t="s">
        <v>1886</v>
      </c>
      <c r="J86" t="s">
        <v>3051</v>
      </c>
    </row>
    <row r="87" spans="1:10">
      <c r="A87">
        <v>86</v>
      </c>
      <c r="B87" t="s">
        <v>1548</v>
      </c>
      <c r="C87" t="s">
        <v>127</v>
      </c>
      <c r="D87" t="s">
        <v>1902</v>
      </c>
      <c r="E87" t="s">
        <v>1903</v>
      </c>
      <c r="F87" t="s">
        <v>1904</v>
      </c>
      <c r="G87" t="s">
        <v>1696</v>
      </c>
      <c r="H87" t="s">
        <v>1886</v>
      </c>
      <c r="J87" t="s">
        <v>3051</v>
      </c>
    </row>
    <row r="88" spans="1:10">
      <c r="A88">
        <v>87</v>
      </c>
      <c r="B88" t="s">
        <v>1548</v>
      </c>
      <c r="C88" t="s">
        <v>127</v>
      </c>
      <c r="D88" t="s">
        <v>1905</v>
      </c>
      <c r="E88" t="s">
        <v>1906</v>
      </c>
      <c r="F88" t="s">
        <v>1907</v>
      </c>
      <c r="G88" t="s">
        <v>1908</v>
      </c>
      <c r="H88" t="s">
        <v>1909</v>
      </c>
      <c r="J88" t="s">
        <v>3051</v>
      </c>
    </row>
    <row r="89" spans="1:10">
      <c r="A89">
        <v>88</v>
      </c>
      <c r="B89" t="s">
        <v>1548</v>
      </c>
      <c r="C89" t="s">
        <v>127</v>
      </c>
      <c r="D89" t="s">
        <v>1910</v>
      </c>
      <c r="E89" t="s">
        <v>1911</v>
      </c>
      <c r="F89" t="s">
        <v>1912</v>
      </c>
      <c r="G89" t="s">
        <v>1612</v>
      </c>
      <c r="H89" t="s">
        <v>1913</v>
      </c>
      <c r="J89" t="s">
        <v>3051</v>
      </c>
    </row>
    <row r="90" spans="1:10">
      <c r="A90">
        <v>89</v>
      </c>
      <c r="B90" t="s">
        <v>1548</v>
      </c>
      <c r="C90" t="s">
        <v>127</v>
      </c>
      <c r="D90" t="s">
        <v>1914</v>
      </c>
      <c r="E90" t="s">
        <v>1915</v>
      </c>
      <c r="F90" t="s">
        <v>1916</v>
      </c>
      <c r="G90" t="s">
        <v>1833</v>
      </c>
      <c r="H90" t="s">
        <v>1917</v>
      </c>
      <c r="J90" t="s">
        <v>3051</v>
      </c>
    </row>
    <row r="91" spans="1:10">
      <c r="A91">
        <v>90</v>
      </c>
      <c r="B91" t="s">
        <v>1548</v>
      </c>
      <c r="C91" t="s">
        <v>127</v>
      </c>
      <c r="D91" t="s">
        <v>1918</v>
      </c>
      <c r="E91" t="s">
        <v>1919</v>
      </c>
      <c r="F91" t="s">
        <v>1920</v>
      </c>
      <c r="G91" t="s">
        <v>1634</v>
      </c>
      <c r="H91" t="s">
        <v>1921</v>
      </c>
      <c r="J91" t="s">
        <v>3051</v>
      </c>
    </row>
    <row r="92" spans="1:10">
      <c r="A92">
        <v>91</v>
      </c>
      <c r="B92" t="s">
        <v>1548</v>
      </c>
      <c r="C92" t="s">
        <v>127</v>
      </c>
      <c r="D92" t="s">
        <v>1922</v>
      </c>
      <c r="E92" t="s">
        <v>1923</v>
      </c>
      <c r="F92" t="s">
        <v>1924</v>
      </c>
      <c r="G92" t="s">
        <v>1634</v>
      </c>
      <c r="H92" t="s">
        <v>1925</v>
      </c>
      <c r="J92" t="s">
        <v>3051</v>
      </c>
    </row>
    <row r="93" spans="1:10">
      <c r="A93">
        <v>92</v>
      </c>
      <c r="B93" t="s">
        <v>1548</v>
      </c>
      <c r="C93" t="s">
        <v>127</v>
      </c>
      <c r="D93" t="s">
        <v>1926</v>
      </c>
      <c r="E93" t="s">
        <v>1927</v>
      </c>
      <c r="F93" t="s">
        <v>1928</v>
      </c>
      <c r="G93" t="s">
        <v>1634</v>
      </c>
      <c r="H93" t="s">
        <v>1925</v>
      </c>
      <c r="J93" t="s">
        <v>3051</v>
      </c>
    </row>
    <row r="94" spans="1:10">
      <c r="A94">
        <v>93</v>
      </c>
      <c r="B94" t="s">
        <v>1548</v>
      </c>
      <c r="C94" t="s">
        <v>127</v>
      </c>
      <c r="D94" t="s">
        <v>1929</v>
      </c>
      <c r="E94" t="s">
        <v>1930</v>
      </c>
      <c r="F94" t="s">
        <v>1931</v>
      </c>
      <c r="G94" t="s">
        <v>1634</v>
      </c>
      <c r="H94" t="s">
        <v>1932</v>
      </c>
      <c r="J94" t="s">
        <v>3051</v>
      </c>
    </row>
    <row r="95" spans="1:10">
      <c r="A95">
        <v>94</v>
      </c>
      <c r="B95" t="s">
        <v>1548</v>
      </c>
      <c r="C95" t="s">
        <v>127</v>
      </c>
      <c r="D95" t="s">
        <v>1933</v>
      </c>
      <c r="E95" t="s">
        <v>1934</v>
      </c>
      <c r="F95" t="s">
        <v>1935</v>
      </c>
      <c r="G95" t="s">
        <v>1936</v>
      </c>
      <c r="H95" t="s">
        <v>1937</v>
      </c>
      <c r="J95" t="s">
        <v>3051</v>
      </c>
    </row>
    <row r="96" spans="1:10">
      <c r="A96">
        <v>95</v>
      </c>
      <c r="B96" t="s">
        <v>1548</v>
      </c>
      <c r="C96" t="s">
        <v>127</v>
      </c>
      <c r="D96" t="s">
        <v>1938</v>
      </c>
      <c r="E96" t="s">
        <v>1939</v>
      </c>
      <c r="F96" t="s">
        <v>1940</v>
      </c>
      <c r="G96" t="s">
        <v>1585</v>
      </c>
      <c r="H96" t="s">
        <v>1941</v>
      </c>
      <c r="J96" t="s">
        <v>3051</v>
      </c>
    </row>
    <row r="97" spans="1:10">
      <c r="A97">
        <v>96</v>
      </c>
      <c r="B97" t="s">
        <v>1548</v>
      </c>
      <c r="C97" t="s">
        <v>127</v>
      </c>
      <c r="D97" t="s">
        <v>1942</v>
      </c>
      <c r="E97" t="s">
        <v>1943</v>
      </c>
      <c r="F97" t="s">
        <v>1944</v>
      </c>
      <c r="G97" t="s">
        <v>1642</v>
      </c>
      <c r="J97" t="s">
        <v>3051</v>
      </c>
    </row>
    <row r="98" spans="1:10">
      <c r="A98">
        <v>97</v>
      </c>
      <c r="B98" t="s">
        <v>1548</v>
      </c>
      <c r="C98" t="s">
        <v>127</v>
      </c>
      <c r="D98" t="s">
        <v>1945</v>
      </c>
      <c r="E98" t="s">
        <v>1946</v>
      </c>
      <c r="F98" t="s">
        <v>1947</v>
      </c>
      <c r="G98" t="s">
        <v>1642</v>
      </c>
      <c r="J98" t="s">
        <v>3051</v>
      </c>
    </row>
    <row r="99" spans="1:10">
      <c r="A99">
        <v>98</v>
      </c>
      <c r="B99" t="s">
        <v>1548</v>
      </c>
      <c r="C99" t="s">
        <v>127</v>
      </c>
      <c r="D99" t="s">
        <v>1948</v>
      </c>
      <c r="E99" t="s">
        <v>1949</v>
      </c>
      <c r="F99" t="s">
        <v>1950</v>
      </c>
      <c r="G99" t="s">
        <v>1951</v>
      </c>
      <c r="J99" t="s">
        <v>3051</v>
      </c>
    </row>
    <row r="100" spans="1:10">
      <c r="A100">
        <v>99</v>
      </c>
      <c r="B100" t="s">
        <v>1548</v>
      </c>
      <c r="C100" t="s">
        <v>127</v>
      </c>
      <c r="D100" t="s">
        <v>1952</v>
      </c>
      <c r="E100" t="s">
        <v>1953</v>
      </c>
      <c r="F100" t="s">
        <v>1954</v>
      </c>
      <c r="G100" t="s">
        <v>1751</v>
      </c>
      <c r="J100" t="s">
        <v>3051</v>
      </c>
    </row>
    <row r="101" spans="1:10">
      <c r="A101">
        <v>100</v>
      </c>
      <c r="B101" t="s">
        <v>1548</v>
      </c>
      <c r="C101" t="s">
        <v>127</v>
      </c>
      <c r="D101" t="s">
        <v>1955</v>
      </c>
      <c r="E101" t="s">
        <v>1956</v>
      </c>
      <c r="F101" t="s">
        <v>1957</v>
      </c>
      <c r="G101" t="s">
        <v>1634</v>
      </c>
      <c r="H101" t="s">
        <v>1958</v>
      </c>
      <c r="J101" t="s">
        <v>3051</v>
      </c>
    </row>
    <row r="102" spans="1:10">
      <c r="A102">
        <v>101</v>
      </c>
      <c r="B102" t="s">
        <v>1548</v>
      </c>
      <c r="C102" t="s">
        <v>127</v>
      </c>
      <c r="D102" t="s">
        <v>1959</v>
      </c>
      <c r="E102" t="s">
        <v>1960</v>
      </c>
      <c r="F102" t="s">
        <v>1961</v>
      </c>
      <c r="G102" t="s">
        <v>1634</v>
      </c>
      <c r="H102" t="s">
        <v>1962</v>
      </c>
      <c r="J102" t="s">
        <v>3051</v>
      </c>
    </row>
    <row r="103" spans="1:10">
      <c r="A103">
        <v>102</v>
      </c>
      <c r="B103" t="s">
        <v>1548</v>
      </c>
      <c r="C103" t="s">
        <v>127</v>
      </c>
      <c r="D103" t="s">
        <v>1963</v>
      </c>
      <c r="E103" t="s">
        <v>1964</v>
      </c>
      <c r="F103" t="s">
        <v>1965</v>
      </c>
      <c r="G103" t="s">
        <v>1908</v>
      </c>
      <c r="J103" t="s">
        <v>3051</v>
      </c>
    </row>
    <row r="104" spans="1:10">
      <c r="A104">
        <v>103</v>
      </c>
      <c r="B104" t="s">
        <v>1548</v>
      </c>
      <c r="C104" t="s">
        <v>127</v>
      </c>
      <c r="D104" t="s">
        <v>1966</v>
      </c>
      <c r="E104" t="s">
        <v>1967</v>
      </c>
      <c r="F104" t="s">
        <v>1968</v>
      </c>
      <c r="G104" t="s">
        <v>1634</v>
      </c>
      <c r="H104" t="s">
        <v>1969</v>
      </c>
      <c r="J104" t="s">
        <v>3051</v>
      </c>
    </row>
    <row r="105" spans="1:10">
      <c r="A105">
        <v>104</v>
      </c>
      <c r="B105" t="s">
        <v>1548</v>
      </c>
      <c r="C105" t="s">
        <v>127</v>
      </c>
      <c r="D105" t="s">
        <v>1970</v>
      </c>
      <c r="E105" t="s">
        <v>1971</v>
      </c>
      <c r="F105" t="s">
        <v>1972</v>
      </c>
      <c r="G105" t="s">
        <v>1973</v>
      </c>
      <c r="H105" t="s">
        <v>1974</v>
      </c>
      <c r="J105" t="s">
        <v>3051</v>
      </c>
    </row>
    <row r="106" spans="1:10">
      <c r="A106">
        <v>105</v>
      </c>
      <c r="B106" t="s">
        <v>1548</v>
      </c>
      <c r="C106" t="s">
        <v>127</v>
      </c>
      <c r="D106" t="s">
        <v>1975</v>
      </c>
      <c r="E106" t="s">
        <v>1976</v>
      </c>
      <c r="F106" t="s">
        <v>1977</v>
      </c>
      <c r="G106" t="s">
        <v>1973</v>
      </c>
      <c r="H106" t="s">
        <v>1978</v>
      </c>
      <c r="J106" t="s">
        <v>3051</v>
      </c>
    </row>
    <row r="107" spans="1:10">
      <c r="A107">
        <v>106</v>
      </c>
      <c r="B107" t="s">
        <v>1548</v>
      </c>
      <c r="C107" t="s">
        <v>127</v>
      </c>
      <c r="D107" t="s">
        <v>1979</v>
      </c>
      <c r="E107" t="s">
        <v>1980</v>
      </c>
      <c r="F107" t="s">
        <v>1981</v>
      </c>
      <c r="G107" t="s">
        <v>1982</v>
      </c>
      <c r="J107" t="s">
        <v>3051</v>
      </c>
    </row>
    <row r="108" spans="1:10">
      <c r="A108">
        <v>107</v>
      </c>
      <c r="B108" t="s">
        <v>1548</v>
      </c>
      <c r="C108" t="s">
        <v>127</v>
      </c>
      <c r="D108" t="s">
        <v>1983</v>
      </c>
      <c r="E108" t="s">
        <v>1984</v>
      </c>
      <c r="F108" t="s">
        <v>1985</v>
      </c>
      <c r="G108" t="s">
        <v>1982</v>
      </c>
      <c r="H108" t="s">
        <v>1986</v>
      </c>
      <c r="J108" t="s">
        <v>3051</v>
      </c>
    </row>
    <row r="109" spans="1:10">
      <c r="A109">
        <v>108</v>
      </c>
      <c r="B109" t="s">
        <v>1548</v>
      </c>
      <c r="C109" t="s">
        <v>127</v>
      </c>
      <c r="D109" t="s">
        <v>1987</v>
      </c>
      <c r="E109" t="s">
        <v>1988</v>
      </c>
      <c r="F109" t="s">
        <v>1989</v>
      </c>
      <c r="G109" t="s">
        <v>1982</v>
      </c>
      <c r="J109" t="s">
        <v>3051</v>
      </c>
    </row>
    <row r="110" spans="1:10">
      <c r="A110">
        <v>109</v>
      </c>
      <c r="B110" t="s">
        <v>1548</v>
      </c>
      <c r="C110" t="s">
        <v>127</v>
      </c>
      <c r="D110" t="s">
        <v>1990</v>
      </c>
      <c r="E110" t="s">
        <v>1991</v>
      </c>
      <c r="F110" t="s">
        <v>1992</v>
      </c>
      <c r="G110" t="s">
        <v>1982</v>
      </c>
      <c r="J110" t="s">
        <v>3051</v>
      </c>
    </row>
    <row r="111" spans="1:10">
      <c r="A111">
        <v>110</v>
      </c>
      <c r="B111" t="s">
        <v>1548</v>
      </c>
      <c r="C111" t="s">
        <v>127</v>
      </c>
      <c r="D111" t="s">
        <v>1993</v>
      </c>
      <c r="E111" t="s">
        <v>1994</v>
      </c>
      <c r="F111" t="s">
        <v>1995</v>
      </c>
      <c r="G111" t="s">
        <v>1982</v>
      </c>
      <c r="J111" t="s">
        <v>3051</v>
      </c>
    </row>
    <row r="112" spans="1:10">
      <c r="A112">
        <v>111</v>
      </c>
      <c r="B112" t="s">
        <v>1548</v>
      </c>
      <c r="C112" t="s">
        <v>127</v>
      </c>
      <c r="D112" t="s">
        <v>1996</v>
      </c>
      <c r="E112" t="s">
        <v>1997</v>
      </c>
      <c r="F112" t="s">
        <v>1998</v>
      </c>
      <c r="G112" t="s">
        <v>1999</v>
      </c>
      <c r="H112" t="s">
        <v>2000</v>
      </c>
      <c r="J112" t="s">
        <v>3051</v>
      </c>
    </row>
    <row r="113" spans="1:10">
      <c r="A113">
        <v>112</v>
      </c>
      <c r="B113" t="s">
        <v>1548</v>
      </c>
      <c r="C113" t="s">
        <v>127</v>
      </c>
      <c r="D113" t="s">
        <v>2001</v>
      </c>
      <c r="E113" t="s">
        <v>2002</v>
      </c>
      <c r="F113" t="s">
        <v>2003</v>
      </c>
      <c r="G113" t="s">
        <v>1557</v>
      </c>
      <c r="H113" t="s">
        <v>1558</v>
      </c>
      <c r="J113" t="s">
        <v>3051</v>
      </c>
    </row>
    <row r="114" spans="1:10">
      <c r="A114">
        <v>113</v>
      </c>
      <c r="B114" t="s">
        <v>1548</v>
      </c>
      <c r="C114" t="s">
        <v>127</v>
      </c>
      <c r="D114" t="s">
        <v>2004</v>
      </c>
      <c r="E114" t="s">
        <v>2005</v>
      </c>
      <c r="F114" t="s">
        <v>2006</v>
      </c>
      <c r="G114" t="s">
        <v>1982</v>
      </c>
      <c r="J114" t="s">
        <v>3051</v>
      </c>
    </row>
    <row r="115" spans="1:10">
      <c r="A115">
        <v>114</v>
      </c>
      <c r="B115" t="s">
        <v>1548</v>
      </c>
      <c r="C115" t="s">
        <v>127</v>
      </c>
      <c r="D115" t="s">
        <v>2007</v>
      </c>
      <c r="E115" t="s">
        <v>2008</v>
      </c>
      <c r="F115" t="s">
        <v>2009</v>
      </c>
      <c r="G115" t="s">
        <v>2010</v>
      </c>
      <c r="J115" t="s">
        <v>3051</v>
      </c>
    </row>
    <row r="116" spans="1:10">
      <c r="A116">
        <v>115</v>
      </c>
      <c r="B116" t="s">
        <v>1548</v>
      </c>
      <c r="C116" t="s">
        <v>127</v>
      </c>
      <c r="D116" t="s">
        <v>2011</v>
      </c>
      <c r="E116" t="s">
        <v>2012</v>
      </c>
      <c r="F116" t="s">
        <v>2013</v>
      </c>
      <c r="G116" t="s">
        <v>1713</v>
      </c>
      <c r="H116" t="s">
        <v>2014</v>
      </c>
      <c r="J116" t="s">
        <v>3051</v>
      </c>
    </row>
    <row r="117" spans="1:10">
      <c r="A117">
        <v>116</v>
      </c>
      <c r="B117" t="s">
        <v>1548</v>
      </c>
      <c r="C117" t="s">
        <v>127</v>
      </c>
      <c r="D117" t="s">
        <v>2015</v>
      </c>
      <c r="E117" t="s">
        <v>2016</v>
      </c>
      <c r="F117" t="s">
        <v>2017</v>
      </c>
      <c r="G117" t="s">
        <v>1612</v>
      </c>
      <c r="H117" t="s">
        <v>2018</v>
      </c>
      <c r="J117" t="s">
        <v>3051</v>
      </c>
    </row>
    <row r="118" spans="1:10">
      <c r="A118">
        <v>117</v>
      </c>
      <c r="B118" t="s">
        <v>1548</v>
      </c>
      <c r="C118" t="s">
        <v>127</v>
      </c>
      <c r="D118" t="s">
        <v>2019</v>
      </c>
      <c r="E118" t="s">
        <v>2020</v>
      </c>
      <c r="F118" t="s">
        <v>2021</v>
      </c>
      <c r="G118" t="s">
        <v>2022</v>
      </c>
      <c r="H118" t="s">
        <v>2023</v>
      </c>
      <c r="J118" t="s">
        <v>3051</v>
      </c>
    </row>
    <row r="119" spans="1:10">
      <c r="A119">
        <v>118</v>
      </c>
      <c r="B119" t="s">
        <v>1548</v>
      </c>
      <c r="C119" t="s">
        <v>127</v>
      </c>
      <c r="D119" t="s">
        <v>2024</v>
      </c>
      <c r="E119" t="s">
        <v>2025</v>
      </c>
      <c r="F119" t="s">
        <v>2026</v>
      </c>
      <c r="G119" t="s">
        <v>1854</v>
      </c>
      <c r="H119" t="s">
        <v>2027</v>
      </c>
      <c r="J119" t="s">
        <v>3051</v>
      </c>
    </row>
    <row r="120" spans="1:10">
      <c r="A120">
        <v>119</v>
      </c>
      <c r="B120" t="s">
        <v>1548</v>
      </c>
      <c r="C120" t="s">
        <v>127</v>
      </c>
      <c r="D120" t="s">
        <v>2028</v>
      </c>
      <c r="E120" t="s">
        <v>2029</v>
      </c>
      <c r="F120" t="s">
        <v>2030</v>
      </c>
      <c r="G120" t="s">
        <v>2031</v>
      </c>
      <c r="H120" t="s">
        <v>2032</v>
      </c>
      <c r="J120" t="s">
        <v>3051</v>
      </c>
    </row>
    <row r="121" spans="1:10">
      <c r="A121">
        <v>120</v>
      </c>
      <c r="B121" t="s">
        <v>1548</v>
      </c>
      <c r="C121" t="s">
        <v>127</v>
      </c>
      <c r="D121" t="s">
        <v>2033</v>
      </c>
      <c r="E121" t="s">
        <v>2034</v>
      </c>
      <c r="F121" t="s">
        <v>2035</v>
      </c>
      <c r="G121" t="s">
        <v>1999</v>
      </c>
      <c r="H121" t="s">
        <v>2036</v>
      </c>
      <c r="J121" t="s">
        <v>3051</v>
      </c>
    </row>
    <row r="122" spans="1:10">
      <c r="A122">
        <v>121</v>
      </c>
      <c r="B122" t="s">
        <v>1548</v>
      </c>
      <c r="C122" t="s">
        <v>127</v>
      </c>
      <c r="D122" t="s">
        <v>2037</v>
      </c>
      <c r="E122" t="s">
        <v>2038</v>
      </c>
      <c r="F122" t="s">
        <v>2039</v>
      </c>
      <c r="G122" t="s">
        <v>2040</v>
      </c>
      <c r="H122" t="s">
        <v>2041</v>
      </c>
      <c r="J122" t="s">
        <v>3051</v>
      </c>
    </row>
    <row r="123" spans="1:10">
      <c r="A123">
        <v>122</v>
      </c>
      <c r="B123" t="s">
        <v>1548</v>
      </c>
      <c r="C123" t="s">
        <v>127</v>
      </c>
      <c r="D123" t="s">
        <v>2042</v>
      </c>
      <c r="E123" t="s">
        <v>2038</v>
      </c>
      <c r="F123" t="s">
        <v>2043</v>
      </c>
      <c r="G123" t="s">
        <v>1585</v>
      </c>
      <c r="H123" t="s">
        <v>2044</v>
      </c>
      <c r="J123" t="s">
        <v>3051</v>
      </c>
    </row>
    <row r="124" spans="1:10">
      <c r="A124">
        <v>123</v>
      </c>
      <c r="B124" t="s">
        <v>1548</v>
      </c>
      <c r="C124" t="s">
        <v>127</v>
      </c>
      <c r="D124" t="s">
        <v>2045</v>
      </c>
      <c r="E124" t="s">
        <v>2046</v>
      </c>
      <c r="F124" t="s">
        <v>2047</v>
      </c>
      <c r="G124" t="s">
        <v>1696</v>
      </c>
      <c r="H124" t="s">
        <v>2048</v>
      </c>
      <c r="J124" t="s">
        <v>3051</v>
      </c>
    </row>
    <row r="125" spans="1:10">
      <c r="A125">
        <v>124</v>
      </c>
      <c r="B125" t="s">
        <v>1548</v>
      </c>
      <c r="C125" t="s">
        <v>127</v>
      </c>
      <c r="D125" t="s">
        <v>2049</v>
      </c>
      <c r="E125" t="s">
        <v>2050</v>
      </c>
      <c r="F125" t="s">
        <v>2051</v>
      </c>
      <c r="G125" t="s">
        <v>2052</v>
      </c>
      <c r="J125" t="s">
        <v>3051</v>
      </c>
    </row>
    <row r="126" spans="1:10">
      <c r="A126">
        <v>125</v>
      </c>
      <c r="B126" t="s">
        <v>1548</v>
      </c>
      <c r="C126" t="s">
        <v>127</v>
      </c>
      <c r="D126" t="s">
        <v>2053</v>
      </c>
      <c r="E126" t="s">
        <v>2054</v>
      </c>
      <c r="F126" t="s">
        <v>2055</v>
      </c>
      <c r="G126" t="s">
        <v>1713</v>
      </c>
      <c r="H126" t="s">
        <v>2056</v>
      </c>
      <c r="J126" t="s">
        <v>3051</v>
      </c>
    </row>
    <row r="127" spans="1:10">
      <c r="A127">
        <v>126</v>
      </c>
      <c r="B127" t="s">
        <v>1548</v>
      </c>
      <c r="C127" t="s">
        <v>127</v>
      </c>
      <c r="D127" t="s">
        <v>2057</v>
      </c>
      <c r="E127" t="s">
        <v>2058</v>
      </c>
      <c r="F127" t="s">
        <v>2059</v>
      </c>
      <c r="G127" t="s">
        <v>2060</v>
      </c>
      <c r="H127" t="s">
        <v>2061</v>
      </c>
      <c r="J127" t="s">
        <v>3051</v>
      </c>
    </row>
    <row r="128" spans="1:10">
      <c r="A128">
        <v>127</v>
      </c>
      <c r="B128" t="s">
        <v>1548</v>
      </c>
      <c r="C128" t="s">
        <v>127</v>
      </c>
      <c r="D128" t="s">
        <v>2062</v>
      </c>
      <c r="E128" t="s">
        <v>2063</v>
      </c>
      <c r="F128" t="s">
        <v>2064</v>
      </c>
      <c r="G128" t="s">
        <v>1718</v>
      </c>
      <c r="J128" t="s">
        <v>3051</v>
      </c>
    </row>
    <row r="129" spans="1:10">
      <c r="A129">
        <v>128</v>
      </c>
      <c r="B129" t="s">
        <v>1548</v>
      </c>
      <c r="C129" t="s">
        <v>127</v>
      </c>
      <c r="D129" t="s">
        <v>2065</v>
      </c>
      <c r="E129" t="s">
        <v>2066</v>
      </c>
      <c r="F129" t="s">
        <v>2067</v>
      </c>
      <c r="G129" t="s">
        <v>1676</v>
      </c>
      <c r="H129" t="s">
        <v>2068</v>
      </c>
      <c r="J129" t="s">
        <v>3051</v>
      </c>
    </row>
    <row r="130" spans="1:10">
      <c r="A130">
        <v>129</v>
      </c>
      <c r="B130" t="s">
        <v>1548</v>
      </c>
      <c r="C130" t="s">
        <v>127</v>
      </c>
      <c r="D130" t="s">
        <v>2069</v>
      </c>
      <c r="E130" t="s">
        <v>2070</v>
      </c>
      <c r="F130" t="s">
        <v>2071</v>
      </c>
      <c r="G130" t="s">
        <v>2060</v>
      </c>
      <c r="H130" t="s">
        <v>2072</v>
      </c>
      <c r="J130" t="s">
        <v>3051</v>
      </c>
    </row>
    <row r="131" spans="1:10">
      <c r="A131">
        <v>130</v>
      </c>
      <c r="B131" t="s">
        <v>1548</v>
      </c>
      <c r="C131" t="s">
        <v>127</v>
      </c>
      <c r="D131" t="s">
        <v>2073</v>
      </c>
      <c r="E131" t="s">
        <v>2074</v>
      </c>
      <c r="F131" t="s">
        <v>2075</v>
      </c>
      <c r="G131" t="s">
        <v>1982</v>
      </c>
      <c r="J131" t="s">
        <v>3051</v>
      </c>
    </row>
    <row r="132" spans="1:10">
      <c r="A132">
        <v>131</v>
      </c>
      <c r="B132" t="s">
        <v>1548</v>
      </c>
      <c r="C132" t="s">
        <v>127</v>
      </c>
      <c r="D132" t="s">
        <v>2076</v>
      </c>
      <c r="E132" t="s">
        <v>2077</v>
      </c>
      <c r="F132" t="s">
        <v>2078</v>
      </c>
      <c r="G132" t="s">
        <v>1612</v>
      </c>
      <c r="H132" t="s">
        <v>2079</v>
      </c>
      <c r="J132" t="s">
        <v>3051</v>
      </c>
    </row>
    <row r="133" spans="1:10">
      <c r="A133">
        <v>132</v>
      </c>
      <c r="B133" t="s">
        <v>1548</v>
      </c>
      <c r="C133" t="s">
        <v>127</v>
      </c>
      <c r="D133" t="s">
        <v>2080</v>
      </c>
      <c r="E133" t="s">
        <v>2081</v>
      </c>
      <c r="F133" t="s">
        <v>2082</v>
      </c>
      <c r="G133" t="s">
        <v>1557</v>
      </c>
      <c r="H133" t="s">
        <v>2083</v>
      </c>
      <c r="J133" t="s">
        <v>3051</v>
      </c>
    </row>
    <row r="134" spans="1:10">
      <c r="A134">
        <v>133</v>
      </c>
      <c r="B134" t="s">
        <v>1548</v>
      </c>
      <c r="C134" t="s">
        <v>127</v>
      </c>
      <c r="D134" t="s">
        <v>2084</v>
      </c>
      <c r="E134" t="s">
        <v>2085</v>
      </c>
      <c r="F134" t="s">
        <v>2086</v>
      </c>
      <c r="G134" t="s">
        <v>2087</v>
      </c>
      <c r="J134" t="s">
        <v>3051</v>
      </c>
    </row>
    <row r="135" spans="1:10">
      <c r="A135">
        <v>134</v>
      </c>
      <c r="B135" t="s">
        <v>1548</v>
      </c>
      <c r="C135" t="s">
        <v>127</v>
      </c>
      <c r="D135" t="s">
        <v>2088</v>
      </c>
      <c r="E135" t="s">
        <v>2089</v>
      </c>
      <c r="F135" t="s">
        <v>2090</v>
      </c>
      <c r="G135" t="s">
        <v>1696</v>
      </c>
      <c r="H135" t="s">
        <v>2091</v>
      </c>
      <c r="I135" t="s">
        <v>2092</v>
      </c>
      <c r="J135" t="s">
        <v>3051</v>
      </c>
    </row>
    <row r="136" spans="1:10">
      <c r="A136">
        <v>135</v>
      </c>
      <c r="B136" t="s">
        <v>1548</v>
      </c>
      <c r="C136" t="s">
        <v>127</v>
      </c>
      <c r="D136" t="s">
        <v>2093</v>
      </c>
      <c r="E136" t="s">
        <v>2094</v>
      </c>
      <c r="F136" t="s">
        <v>2095</v>
      </c>
      <c r="G136" t="s">
        <v>1833</v>
      </c>
      <c r="H136" t="s">
        <v>2096</v>
      </c>
      <c r="J136" t="s">
        <v>3051</v>
      </c>
    </row>
    <row r="137" spans="1:10">
      <c r="A137">
        <v>136</v>
      </c>
      <c r="B137" t="s">
        <v>1548</v>
      </c>
      <c r="C137" t="s">
        <v>127</v>
      </c>
      <c r="D137" t="s">
        <v>2097</v>
      </c>
      <c r="E137" t="s">
        <v>2098</v>
      </c>
      <c r="F137" t="s">
        <v>2099</v>
      </c>
      <c r="G137" t="s">
        <v>2060</v>
      </c>
      <c r="H137" t="s">
        <v>2100</v>
      </c>
      <c r="J137" t="s">
        <v>3051</v>
      </c>
    </row>
    <row r="138" spans="1:10">
      <c r="A138">
        <v>137</v>
      </c>
      <c r="B138" t="s">
        <v>1548</v>
      </c>
      <c r="C138" t="s">
        <v>127</v>
      </c>
      <c r="D138" t="s">
        <v>2101</v>
      </c>
      <c r="E138" t="s">
        <v>2102</v>
      </c>
      <c r="F138" t="s">
        <v>2103</v>
      </c>
      <c r="G138" t="s">
        <v>1713</v>
      </c>
      <c r="H138" t="s">
        <v>2104</v>
      </c>
      <c r="J138" t="s">
        <v>3051</v>
      </c>
    </row>
    <row r="139" spans="1:10">
      <c r="A139">
        <v>138</v>
      </c>
      <c r="B139" t="s">
        <v>1548</v>
      </c>
      <c r="C139" t="s">
        <v>127</v>
      </c>
      <c r="D139" t="s">
        <v>2105</v>
      </c>
      <c r="E139" t="s">
        <v>2106</v>
      </c>
      <c r="F139" t="s">
        <v>2107</v>
      </c>
      <c r="G139" t="s">
        <v>2060</v>
      </c>
      <c r="H139" t="s">
        <v>2108</v>
      </c>
      <c r="J139" t="s">
        <v>3051</v>
      </c>
    </row>
    <row r="140" spans="1:10">
      <c r="A140">
        <v>139</v>
      </c>
      <c r="B140" t="s">
        <v>1548</v>
      </c>
      <c r="C140" t="s">
        <v>127</v>
      </c>
      <c r="D140" t="s">
        <v>2109</v>
      </c>
      <c r="E140" t="s">
        <v>2110</v>
      </c>
      <c r="F140" t="s">
        <v>2111</v>
      </c>
      <c r="G140" t="s">
        <v>1759</v>
      </c>
      <c r="H140" t="s">
        <v>1760</v>
      </c>
      <c r="J140" t="s">
        <v>3051</v>
      </c>
    </row>
    <row r="141" spans="1:10">
      <c r="A141">
        <v>140</v>
      </c>
      <c r="B141" t="s">
        <v>1548</v>
      </c>
      <c r="C141" t="s">
        <v>127</v>
      </c>
      <c r="D141" t="s">
        <v>2112</v>
      </c>
      <c r="E141" t="s">
        <v>2113</v>
      </c>
      <c r="F141" t="s">
        <v>2114</v>
      </c>
      <c r="G141" t="s">
        <v>2060</v>
      </c>
      <c r="H141" t="s">
        <v>2115</v>
      </c>
      <c r="J141" t="s">
        <v>3051</v>
      </c>
    </row>
    <row r="142" spans="1:10">
      <c r="A142">
        <v>141</v>
      </c>
      <c r="B142" t="s">
        <v>1548</v>
      </c>
      <c r="C142" t="s">
        <v>127</v>
      </c>
      <c r="D142" t="s">
        <v>2116</v>
      </c>
      <c r="E142" t="s">
        <v>2117</v>
      </c>
      <c r="F142" t="s">
        <v>2118</v>
      </c>
      <c r="G142" t="s">
        <v>2119</v>
      </c>
      <c r="H142" t="s">
        <v>2120</v>
      </c>
      <c r="J142" t="s">
        <v>3051</v>
      </c>
    </row>
    <row r="143" spans="1:10">
      <c r="A143">
        <v>142</v>
      </c>
      <c r="B143" t="s">
        <v>1548</v>
      </c>
      <c r="C143" t="s">
        <v>127</v>
      </c>
      <c r="D143" t="s">
        <v>2121</v>
      </c>
      <c r="E143" t="s">
        <v>2122</v>
      </c>
      <c r="F143" t="s">
        <v>2123</v>
      </c>
      <c r="G143" t="s">
        <v>2124</v>
      </c>
      <c r="H143" t="s">
        <v>2125</v>
      </c>
      <c r="J143" t="s">
        <v>3051</v>
      </c>
    </row>
    <row r="144" spans="1:10">
      <c r="A144">
        <v>143</v>
      </c>
      <c r="B144" t="s">
        <v>1548</v>
      </c>
      <c r="C144" t="s">
        <v>127</v>
      </c>
      <c r="D144" t="s">
        <v>2126</v>
      </c>
      <c r="E144" t="s">
        <v>2127</v>
      </c>
      <c r="F144" t="s">
        <v>2128</v>
      </c>
      <c r="G144" t="s">
        <v>2060</v>
      </c>
      <c r="H144" t="s">
        <v>2129</v>
      </c>
      <c r="J144" t="s">
        <v>3051</v>
      </c>
    </row>
    <row r="145" spans="1:10">
      <c r="A145">
        <v>144</v>
      </c>
      <c r="B145" t="s">
        <v>1548</v>
      </c>
      <c r="C145" t="s">
        <v>127</v>
      </c>
      <c r="D145" t="s">
        <v>2130</v>
      </c>
      <c r="E145" t="s">
        <v>2131</v>
      </c>
      <c r="F145" t="s">
        <v>2132</v>
      </c>
      <c r="G145" t="s">
        <v>1759</v>
      </c>
      <c r="H145" t="s">
        <v>2133</v>
      </c>
      <c r="J145" t="s">
        <v>3051</v>
      </c>
    </row>
    <row r="146" spans="1:10">
      <c r="A146">
        <v>145</v>
      </c>
      <c r="B146" t="s">
        <v>1548</v>
      </c>
      <c r="C146" t="s">
        <v>127</v>
      </c>
      <c r="D146" t="s">
        <v>2134</v>
      </c>
      <c r="E146" t="s">
        <v>2135</v>
      </c>
      <c r="F146" t="s">
        <v>2136</v>
      </c>
      <c r="G146" t="s">
        <v>1567</v>
      </c>
      <c r="H146" t="s">
        <v>2137</v>
      </c>
      <c r="J146" t="s">
        <v>3051</v>
      </c>
    </row>
    <row r="147" spans="1:10">
      <c r="A147">
        <v>146</v>
      </c>
      <c r="B147" t="s">
        <v>1548</v>
      </c>
      <c r="C147" t="s">
        <v>127</v>
      </c>
      <c r="D147" t="s">
        <v>2138</v>
      </c>
      <c r="E147" t="s">
        <v>2139</v>
      </c>
      <c r="F147" t="s">
        <v>2140</v>
      </c>
      <c r="G147" t="s">
        <v>2119</v>
      </c>
      <c r="H147" t="s">
        <v>2141</v>
      </c>
      <c r="J147" t="s">
        <v>3051</v>
      </c>
    </row>
    <row r="148" spans="1:10">
      <c r="A148">
        <v>147</v>
      </c>
      <c r="B148" t="s">
        <v>1548</v>
      </c>
      <c r="C148" t="s">
        <v>127</v>
      </c>
      <c r="D148" t="s">
        <v>2142</v>
      </c>
      <c r="E148" t="s">
        <v>2143</v>
      </c>
      <c r="F148" t="s">
        <v>2144</v>
      </c>
      <c r="G148" t="s">
        <v>1599</v>
      </c>
      <c r="J148" t="s">
        <v>3051</v>
      </c>
    </row>
    <row r="149" spans="1:10">
      <c r="A149">
        <v>148</v>
      </c>
      <c r="B149" t="s">
        <v>1548</v>
      </c>
      <c r="C149" t="s">
        <v>127</v>
      </c>
      <c r="D149" t="s">
        <v>2145</v>
      </c>
      <c r="E149" t="s">
        <v>2146</v>
      </c>
      <c r="F149" t="s">
        <v>2147</v>
      </c>
      <c r="G149" t="s">
        <v>1599</v>
      </c>
      <c r="J149" t="s">
        <v>3051</v>
      </c>
    </row>
    <row r="150" spans="1:10">
      <c r="A150">
        <v>149</v>
      </c>
      <c r="B150" t="s">
        <v>1548</v>
      </c>
      <c r="C150" t="s">
        <v>127</v>
      </c>
      <c r="D150" t="s">
        <v>2148</v>
      </c>
      <c r="E150" t="s">
        <v>2149</v>
      </c>
      <c r="F150" t="s">
        <v>2150</v>
      </c>
      <c r="G150" t="s">
        <v>1599</v>
      </c>
      <c r="J150" t="s">
        <v>3051</v>
      </c>
    </row>
    <row r="151" spans="1:10">
      <c r="A151">
        <v>150</v>
      </c>
      <c r="B151" t="s">
        <v>1548</v>
      </c>
      <c r="C151" t="s">
        <v>127</v>
      </c>
      <c r="D151" t="s">
        <v>2151</v>
      </c>
      <c r="E151" t="s">
        <v>2152</v>
      </c>
      <c r="F151" t="s">
        <v>2153</v>
      </c>
      <c r="G151" t="s">
        <v>1599</v>
      </c>
      <c r="J151" t="s">
        <v>3051</v>
      </c>
    </row>
    <row r="152" spans="1:10">
      <c r="A152">
        <v>151</v>
      </c>
      <c r="B152" t="s">
        <v>1548</v>
      </c>
      <c r="C152" t="s">
        <v>127</v>
      </c>
      <c r="D152" t="s">
        <v>2154</v>
      </c>
      <c r="E152" t="s">
        <v>2155</v>
      </c>
      <c r="F152" t="s">
        <v>2156</v>
      </c>
      <c r="G152" t="s">
        <v>1627</v>
      </c>
      <c r="H152" t="s">
        <v>2157</v>
      </c>
      <c r="J152" t="s">
        <v>3051</v>
      </c>
    </row>
    <row r="153" spans="1:10">
      <c r="A153">
        <v>152</v>
      </c>
      <c r="B153" t="s">
        <v>1548</v>
      </c>
      <c r="C153" t="s">
        <v>127</v>
      </c>
      <c r="D153" t="s">
        <v>2158</v>
      </c>
      <c r="E153" t="s">
        <v>2159</v>
      </c>
      <c r="F153" t="s">
        <v>2160</v>
      </c>
      <c r="G153" t="s">
        <v>1936</v>
      </c>
      <c r="H153" t="s">
        <v>2161</v>
      </c>
      <c r="J153" t="s">
        <v>3051</v>
      </c>
    </row>
    <row r="154" spans="1:10">
      <c r="A154">
        <v>153</v>
      </c>
      <c r="B154" t="s">
        <v>1548</v>
      </c>
      <c r="C154" t="s">
        <v>127</v>
      </c>
      <c r="D154" t="s">
        <v>2162</v>
      </c>
      <c r="E154" t="s">
        <v>2163</v>
      </c>
      <c r="F154" t="s">
        <v>2164</v>
      </c>
      <c r="G154" t="s">
        <v>1854</v>
      </c>
      <c r="H154" t="s">
        <v>2165</v>
      </c>
      <c r="J154" t="s">
        <v>3051</v>
      </c>
    </row>
    <row r="155" spans="1:10">
      <c r="A155">
        <v>154</v>
      </c>
      <c r="B155" t="s">
        <v>1548</v>
      </c>
      <c r="C155" t="s">
        <v>127</v>
      </c>
      <c r="D155" t="s">
        <v>2166</v>
      </c>
      <c r="E155" t="s">
        <v>2167</v>
      </c>
      <c r="F155" t="s">
        <v>2168</v>
      </c>
      <c r="G155" t="s">
        <v>1854</v>
      </c>
      <c r="H155" t="s">
        <v>2169</v>
      </c>
      <c r="J155" t="s">
        <v>3051</v>
      </c>
    </row>
    <row r="156" spans="1:10">
      <c r="A156">
        <v>155</v>
      </c>
      <c r="B156" t="s">
        <v>1548</v>
      </c>
      <c r="C156" t="s">
        <v>127</v>
      </c>
      <c r="D156" t="s">
        <v>2170</v>
      </c>
      <c r="E156" t="s">
        <v>2171</v>
      </c>
      <c r="F156" t="s">
        <v>2172</v>
      </c>
      <c r="G156" t="s">
        <v>1973</v>
      </c>
      <c r="J156" t="s">
        <v>3051</v>
      </c>
    </row>
    <row r="157" spans="1:10">
      <c r="A157">
        <v>156</v>
      </c>
      <c r="B157" t="s">
        <v>1548</v>
      </c>
      <c r="C157" t="s">
        <v>127</v>
      </c>
      <c r="D157" t="s">
        <v>2173</v>
      </c>
      <c r="E157" t="s">
        <v>2174</v>
      </c>
      <c r="F157" t="s">
        <v>2175</v>
      </c>
      <c r="G157" t="s">
        <v>1936</v>
      </c>
      <c r="H157" t="s">
        <v>2161</v>
      </c>
      <c r="J157" t="s">
        <v>3051</v>
      </c>
    </row>
    <row r="158" spans="1:10">
      <c r="A158">
        <v>157</v>
      </c>
      <c r="B158" t="s">
        <v>1548</v>
      </c>
      <c r="C158" t="s">
        <v>127</v>
      </c>
      <c r="D158" t="s">
        <v>2176</v>
      </c>
      <c r="E158" t="s">
        <v>2177</v>
      </c>
      <c r="F158" t="s">
        <v>2178</v>
      </c>
      <c r="G158" t="s">
        <v>1650</v>
      </c>
      <c r="H158" t="s">
        <v>2179</v>
      </c>
      <c r="J158" t="s">
        <v>3051</v>
      </c>
    </row>
    <row r="159" spans="1:10">
      <c r="A159">
        <v>158</v>
      </c>
      <c r="B159" t="s">
        <v>1548</v>
      </c>
      <c r="C159" t="s">
        <v>127</v>
      </c>
      <c r="D159" t="s">
        <v>2180</v>
      </c>
      <c r="E159" t="s">
        <v>2181</v>
      </c>
      <c r="F159" t="s">
        <v>2182</v>
      </c>
      <c r="G159" t="s">
        <v>2183</v>
      </c>
      <c r="J159" t="s">
        <v>3051</v>
      </c>
    </row>
    <row r="160" spans="1:10">
      <c r="A160">
        <v>159</v>
      </c>
      <c r="B160" t="s">
        <v>1548</v>
      </c>
      <c r="C160" t="s">
        <v>127</v>
      </c>
      <c r="D160" t="s">
        <v>2184</v>
      </c>
      <c r="E160" t="s">
        <v>2185</v>
      </c>
      <c r="F160" t="s">
        <v>2186</v>
      </c>
      <c r="G160" t="s">
        <v>2187</v>
      </c>
      <c r="H160" t="s">
        <v>2188</v>
      </c>
      <c r="J160" t="s">
        <v>3051</v>
      </c>
    </row>
    <row r="161" spans="1:10">
      <c r="A161">
        <v>160</v>
      </c>
      <c r="B161" t="s">
        <v>1548</v>
      </c>
      <c r="C161" t="s">
        <v>127</v>
      </c>
      <c r="D161" t="s">
        <v>2189</v>
      </c>
      <c r="E161" t="s">
        <v>2190</v>
      </c>
      <c r="F161" t="s">
        <v>2191</v>
      </c>
      <c r="G161" t="s">
        <v>1999</v>
      </c>
      <c r="H161" t="s">
        <v>2192</v>
      </c>
      <c r="J161" t="s">
        <v>3051</v>
      </c>
    </row>
    <row r="162" spans="1:10">
      <c r="A162">
        <v>161</v>
      </c>
      <c r="B162" t="s">
        <v>1548</v>
      </c>
      <c r="C162" t="s">
        <v>127</v>
      </c>
      <c r="D162" t="s">
        <v>2193</v>
      </c>
      <c r="E162" t="s">
        <v>2194</v>
      </c>
      <c r="F162" t="s">
        <v>2195</v>
      </c>
      <c r="G162" t="s">
        <v>2060</v>
      </c>
      <c r="H162" t="s">
        <v>2196</v>
      </c>
      <c r="J162" t="s">
        <v>3051</v>
      </c>
    </row>
    <row r="163" spans="1:10">
      <c r="A163">
        <v>162</v>
      </c>
      <c r="B163" t="s">
        <v>1548</v>
      </c>
      <c r="C163" t="s">
        <v>127</v>
      </c>
      <c r="D163" t="s">
        <v>2197</v>
      </c>
      <c r="E163" t="s">
        <v>2198</v>
      </c>
      <c r="F163" t="s">
        <v>2199</v>
      </c>
      <c r="G163" t="s">
        <v>1999</v>
      </c>
      <c r="H163" t="s">
        <v>2200</v>
      </c>
      <c r="J163" t="s">
        <v>3051</v>
      </c>
    </row>
    <row r="164" spans="1:10">
      <c r="A164">
        <v>163</v>
      </c>
      <c r="B164" t="s">
        <v>1548</v>
      </c>
      <c r="C164" t="s">
        <v>127</v>
      </c>
      <c r="D164" t="s">
        <v>2201</v>
      </c>
      <c r="E164" t="s">
        <v>2202</v>
      </c>
      <c r="F164" t="s">
        <v>2203</v>
      </c>
      <c r="G164" t="s">
        <v>1936</v>
      </c>
      <c r="H164" t="s">
        <v>2204</v>
      </c>
      <c r="J164" t="s">
        <v>3051</v>
      </c>
    </row>
    <row r="165" spans="1:10">
      <c r="A165">
        <v>164</v>
      </c>
      <c r="B165" t="s">
        <v>1548</v>
      </c>
      <c r="C165" t="s">
        <v>127</v>
      </c>
      <c r="D165" t="s">
        <v>2205</v>
      </c>
      <c r="E165" t="s">
        <v>2206</v>
      </c>
      <c r="F165" t="s">
        <v>2207</v>
      </c>
      <c r="G165" t="s">
        <v>1936</v>
      </c>
      <c r="H165" t="s">
        <v>2208</v>
      </c>
      <c r="J165" t="s">
        <v>3051</v>
      </c>
    </row>
    <row r="166" spans="1:10">
      <c r="A166">
        <v>165</v>
      </c>
      <c r="B166" t="s">
        <v>1548</v>
      </c>
      <c r="C166" t="s">
        <v>127</v>
      </c>
      <c r="D166" t="s">
        <v>2209</v>
      </c>
      <c r="E166" t="s">
        <v>2210</v>
      </c>
      <c r="F166" t="s">
        <v>2211</v>
      </c>
      <c r="G166" t="s">
        <v>1585</v>
      </c>
      <c r="J166" t="s">
        <v>3051</v>
      </c>
    </row>
    <row r="167" spans="1:10">
      <c r="A167">
        <v>166</v>
      </c>
      <c r="B167" t="s">
        <v>1548</v>
      </c>
      <c r="C167" t="s">
        <v>127</v>
      </c>
      <c r="D167" t="s">
        <v>2212</v>
      </c>
      <c r="E167" t="s">
        <v>2213</v>
      </c>
      <c r="F167" t="s">
        <v>2214</v>
      </c>
      <c r="G167" t="s">
        <v>2119</v>
      </c>
      <c r="J167" t="s">
        <v>3051</v>
      </c>
    </row>
    <row r="168" spans="1:10">
      <c r="A168">
        <v>167</v>
      </c>
      <c r="B168" t="s">
        <v>1548</v>
      </c>
      <c r="C168" t="s">
        <v>127</v>
      </c>
      <c r="D168" t="s">
        <v>2215</v>
      </c>
      <c r="E168" t="s">
        <v>2216</v>
      </c>
      <c r="F168" t="s">
        <v>2217</v>
      </c>
      <c r="G168" t="s">
        <v>2119</v>
      </c>
      <c r="H168" t="s">
        <v>2218</v>
      </c>
      <c r="J168" t="s">
        <v>3051</v>
      </c>
    </row>
    <row r="169" spans="1:10">
      <c r="A169">
        <v>168</v>
      </c>
      <c r="B169" t="s">
        <v>1548</v>
      </c>
      <c r="C169" t="s">
        <v>127</v>
      </c>
      <c r="D169" t="s">
        <v>2219</v>
      </c>
      <c r="E169" t="s">
        <v>2220</v>
      </c>
      <c r="F169" t="s">
        <v>2221</v>
      </c>
      <c r="G169" t="s">
        <v>1585</v>
      </c>
      <c r="H169" t="s">
        <v>2222</v>
      </c>
      <c r="J169" t="s">
        <v>3051</v>
      </c>
    </row>
    <row r="170" spans="1:10">
      <c r="A170">
        <v>169</v>
      </c>
      <c r="B170" t="s">
        <v>1548</v>
      </c>
      <c r="C170" t="s">
        <v>127</v>
      </c>
      <c r="D170" t="s">
        <v>2223</v>
      </c>
      <c r="E170" t="s">
        <v>2224</v>
      </c>
      <c r="F170" t="s">
        <v>2225</v>
      </c>
      <c r="G170" t="s">
        <v>1713</v>
      </c>
      <c r="H170" t="s">
        <v>2226</v>
      </c>
      <c r="J170" t="s">
        <v>3051</v>
      </c>
    </row>
    <row r="171" spans="1:10">
      <c r="A171">
        <v>170</v>
      </c>
      <c r="B171" t="s">
        <v>1548</v>
      </c>
      <c r="C171" t="s">
        <v>127</v>
      </c>
      <c r="D171" t="s">
        <v>2227</v>
      </c>
      <c r="E171" t="s">
        <v>2228</v>
      </c>
      <c r="F171" t="s">
        <v>2229</v>
      </c>
      <c r="G171" t="s">
        <v>1650</v>
      </c>
      <c r="J171" t="s">
        <v>3051</v>
      </c>
    </row>
    <row r="172" spans="1:10">
      <c r="A172">
        <v>171</v>
      </c>
      <c r="B172" t="s">
        <v>1548</v>
      </c>
      <c r="C172" t="s">
        <v>127</v>
      </c>
      <c r="D172" t="s">
        <v>2230</v>
      </c>
      <c r="E172" t="s">
        <v>2231</v>
      </c>
      <c r="F172" t="s">
        <v>2232</v>
      </c>
      <c r="G172" t="s">
        <v>1833</v>
      </c>
      <c r="H172" t="s">
        <v>2233</v>
      </c>
      <c r="J172" t="s">
        <v>3051</v>
      </c>
    </row>
    <row r="173" spans="1:10">
      <c r="A173">
        <v>172</v>
      </c>
      <c r="B173" t="s">
        <v>1548</v>
      </c>
      <c r="C173" t="s">
        <v>127</v>
      </c>
      <c r="D173" t="s">
        <v>2234</v>
      </c>
      <c r="E173" t="s">
        <v>2235</v>
      </c>
      <c r="F173" t="s">
        <v>2236</v>
      </c>
      <c r="G173" t="s">
        <v>2060</v>
      </c>
      <c r="H173" t="s">
        <v>2237</v>
      </c>
      <c r="J173" t="s">
        <v>3051</v>
      </c>
    </row>
    <row r="174" spans="1:10">
      <c r="A174">
        <v>173</v>
      </c>
      <c r="B174" t="s">
        <v>1548</v>
      </c>
      <c r="C174" t="s">
        <v>127</v>
      </c>
      <c r="D174" t="s">
        <v>2238</v>
      </c>
      <c r="E174" t="s">
        <v>2239</v>
      </c>
      <c r="F174" t="s">
        <v>2240</v>
      </c>
      <c r="G174" t="s">
        <v>1722</v>
      </c>
      <c r="H174" t="s">
        <v>2241</v>
      </c>
      <c r="J174" t="s">
        <v>3051</v>
      </c>
    </row>
    <row r="175" spans="1:10">
      <c r="A175">
        <v>174</v>
      </c>
      <c r="B175" t="s">
        <v>1548</v>
      </c>
      <c r="C175" t="s">
        <v>127</v>
      </c>
      <c r="D175" t="s">
        <v>2242</v>
      </c>
      <c r="E175" t="s">
        <v>2243</v>
      </c>
      <c r="F175" t="s">
        <v>2244</v>
      </c>
      <c r="G175" t="s">
        <v>2060</v>
      </c>
      <c r="H175" t="s">
        <v>2245</v>
      </c>
      <c r="J175" t="s">
        <v>3051</v>
      </c>
    </row>
    <row r="176" spans="1:10">
      <c r="A176">
        <v>175</v>
      </c>
      <c r="B176" t="s">
        <v>1548</v>
      </c>
      <c r="C176" t="s">
        <v>127</v>
      </c>
      <c r="D176" t="s">
        <v>2246</v>
      </c>
      <c r="E176" t="s">
        <v>2247</v>
      </c>
      <c r="F176" t="s">
        <v>2248</v>
      </c>
      <c r="G176" t="s">
        <v>1722</v>
      </c>
      <c r="H176" t="s">
        <v>2249</v>
      </c>
      <c r="J176" t="s">
        <v>3051</v>
      </c>
    </row>
    <row r="177" spans="1:10">
      <c r="A177">
        <v>176</v>
      </c>
      <c r="B177" t="s">
        <v>1548</v>
      </c>
      <c r="C177" t="s">
        <v>127</v>
      </c>
      <c r="D177" t="s">
        <v>2250</v>
      </c>
      <c r="E177" t="s">
        <v>2251</v>
      </c>
      <c r="F177" t="s">
        <v>2252</v>
      </c>
      <c r="G177" t="s">
        <v>1722</v>
      </c>
      <c r="H177" t="s">
        <v>2253</v>
      </c>
      <c r="J177" t="s">
        <v>3051</v>
      </c>
    </row>
    <row r="178" spans="1:10">
      <c r="A178">
        <v>177</v>
      </c>
      <c r="B178" t="s">
        <v>1548</v>
      </c>
      <c r="C178" t="s">
        <v>127</v>
      </c>
      <c r="D178" t="s">
        <v>2254</v>
      </c>
      <c r="E178" t="s">
        <v>2255</v>
      </c>
      <c r="F178" t="s">
        <v>2256</v>
      </c>
      <c r="G178" t="s">
        <v>1567</v>
      </c>
      <c r="H178" t="s">
        <v>2208</v>
      </c>
      <c r="J178" t="s">
        <v>3051</v>
      </c>
    </row>
    <row r="179" spans="1:10">
      <c r="A179">
        <v>178</v>
      </c>
      <c r="B179" t="s">
        <v>1548</v>
      </c>
      <c r="C179" t="s">
        <v>127</v>
      </c>
      <c r="D179" t="s">
        <v>2257</v>
      </c>
      <c r="E179" t="s">
        <v>2258</v>
      </c>
      <c r="F179" t="s">
        <v>2259</v>
      </c>
      <c r="G179" t="s">
        <v>2060</v>
      </c>
      <c r="H179" t="s">
        <v>2260</v>
      </c>
      <c r="J179" t="s">
        <v>3051</v>
      </c>
    </row>
    <row r="180" spans="1:10">
      <c r="A180">
        <v>179</v>
      </c>
      <c r="B180" t="s">
        <v>1548</v>
      </c>
      <c r="C180" t="s">
        <v>127</v>
      </c>
      <c r="D180" t="s">
        <v>2261</v>
      </c>
      <c r="E180" t="s">
        <v>2262</v>
      </c>
      <c r="F180" t="s">
        <v>2263</v>
      </c>
      <c r="G180" t="s">
        <v>2264</v>
      </c>
      <c r="H180" t="s">
        <v>1937</v>
      </c>
      <c r="J180" t="s">
        <v>3051</v>
      </c>
    </row>
    <row r="181" spans="1:10">
      <c r="A181">
        <v>180</v>
      </c>
      <c r="B181" t="s">
        <v>1548</v>
      </c>
      <c r="C181" t="s">
        <v>127</v>
      </c>
      <c r="D181" t="s">
        <v>2265</v>
      </c>
      <c r="E181" t="s">
        <v>2266</v>
      </c>
      <c r="F181" t="s">
        <v>2267</v>
      </c>
      <c r="G181" t="s">
        <v>1999</v>
      </c>
      <c r="H181" t="s">
        <v>2268</v>
      </c>
      <c r="J181" t="s">
        <v>3051</v>
      </c>
    </row>
    <row r="182" spans="1:10">
      <c r="A182">
        <v>181</v>
      </c>
      <c r="B182" t="s">
        <v>1548</v>
      </c>
      <c r="C182" t="s">
        <v>127</v>
      </c>
      <c r="D182" t="s">
        <v>2269</v>
      </c>
      <c r="E182" t="s">
        <v>2270</v>
      </c>
      <c r="F182" t="s">
        <v>2271</v>
      </c>
      <c r="G182" t="s">
        <v>2119</v>
      </c>
      <c r="H182" t="s">
        <v>2272</v>
      </c>
      <c r="J182" t="s">
        <v>3051</v>
      </c>
    </row>
    <row r="183" spans="1:10">
      <c r="A183">
        <v>182</v>
      </c>
      <c r="B183" t="s">
        <v>1548</v>
      </c>
      <c r="C183" t="s">
        <v>127</v>
      </c>
      <c r="D183" t="s">
        <v>2273</v>
      </c>
      <c r="E183" t="s">
        <v>2274</v>
      </c>
      <c r="F183" t="s">
        <v>2275</v>
      </c>
      <c r="G183" t="s">
        <v>1650</v>
      </c>
      <c r="H183" t="s">
        <v>2276</v>
      </c>
      <c r="J183" t="s">
        <v>3051</v>
      </c>
    </row>
    <row r="184" spans="1:10">
      <c r="A184">
        <v>183</v>
      </c>
      <c r="B184" t="s">
        <v>1548</v>
      </c>
      <c r="C184" t="s">
        <v>127</v>
      </c>
      <c r="D184" t="s">
        <v>2277</v>
      </c>
      <c r="E184" t="s">
        <v>2278</v>
      </c>
      <c r="F184" t="s">
        <v>2279</v>
      </c>
      <c r="G184" t="s">
        <v>1642</v>
      </c>
      <c r="J184" t="s">
        <v>3051</v>
      </c>
    </row>
    <row r="185" spans="1:10">
      <c r="A185">
        <v>184</v>
      </c>
      <c r="B185" t="s">
        <v>1548</v>
      </c>
      <c r="C185" t="s">
        <v>127</v>
      </c>
      <c r="D185" t="s">
        <v>2280</v>
      </c>
      <c r="E185" t="s">
        <v>2281</v>
      </c>
      <c r="F185" t="s">
        <v>2282</v>
      </c>
      <c r="G185" t="s">
        <v>1642</v>
      </c>
      <c r="J185" t="s">
        <v>3051</v>
      </c>
    </row>
    <row r="186" spans="1:10">
      <c r="A186">
        <v>185</v>
      </c>
      <c r="B186" t="s">
        <v>1548</v>
      </c>
      <c r="C186" t="s">
        <v>127</v>
      </c>
      <c r="D186" t="s">
        <v>2283</v>
      </c>
      <c r="E186" t="s">
        <v>2284</v>
      </c>
      <c r="F186" t="s">
        <v>2285</v>
      </c>
      <c r="G186" t="s">
        <v>2264</v>
      </c>
      <c r="H186" t="s">
        <v>2286</v>
      </c>
      <c r="J186" t="s">
        <v>3051</v>
      </c>
    </row>
    <row r="187" spans="1:10">
      <c r="A187">
        <v>186</v>
      </c>
      <c r="B187" t="s">
        <v>1548</v>
      </c>
      <c r="C187" t="s">
        <v>127</v>
      </c>
      <c r="D187" t="s">
        <v>2287</v>
      </c>
      <c r="E187" t="s">
        <v>2288</v>
      </c>
      <c r="F187" t="s">
        <v>2289</v>
      </c>
      <c r="G187" t="s">
        <v>1585</v>
      </c>
      <c r="H187" t="s">
        <v>2290</v>
      </c>
      <c r="J187" t="s">
        <v>3051</v>
      </c>
    </row>
    <row r="188" spans="1:10">
      <c r="A188">
        <v>187</v>
      </c>
      <c r="B188" t="s">
        <v>1548</v>
      </c>
      <c r="C188" t="s">
        <v>127</v>
      </c>
      <c r="D188" t="s">
        <v>2291</v>
      </c>
      <c r="E188" t="s">
        <v>2292</v>
      </c>
      <c r="F188" t="s">
        <v>2293</v>
      </c>
      <c r="G188" t="s">
        <v>1627</v>
      </c>
      <c r="H188" t="s">
        <v>2294</v>
      </c>
      <c r="J188" t="s">
        <v>3051</v>
      </c>
    </row>
    <row r="189" spans="1:10">
      <c r="A189">
        <v>188</v>
      </c>
      <c r="B189" t="s">
        <v>1548</v>
      </c>
      <c r="C189" t="s">
        <v>127</v>
      </c>
      <c r="D189" t="s">
        <v>2295</v>
      </c>
      <c r="E189" t="s">
        <v>2296</v>
      </c>
      <c r="F189" t="s">
        <v>2297</v>
      </c>
      <c r="G189" t="s">
        <v>2187</v>
      </c>
      <c r="H189" t="s">
        <v>2298</v>
      </c>
      <c r="J189" t="s">
        <v>3051</v>
      </c>
    </row>
    <row r="190" spans="1:10">
      <c r="A190">
        <v>189</v>
      </c>
      <c r="B190" t="s">
        <v>1548</v>
      </c>
      <c r="C190" t="s">
        <v>127</v>
      </c>
      <c r="D190" t="s">
        <v>2299</v>
      </c>
      <c r="E190" t="s">
        <v>2300</v>
      </c>
      <c r="F190" t="s">
        <v>2301</v>
      </c>
      <c r="G190" t="s">
        <v>1999</v>
      </c>
      <c r="H190" t="s">
        <v>2302</v>
      </c>
      <c r="J190" t="s">
        <v>3051</v>
      </c>
    </row>
    <row r="191" spans="1:10">
      <c r="A191">
        <v>190</v>
      </c>
      <c r="B191" t="s">
        <v>1548</v>
      </c>
      <c r="C191" t="s">
        <v>127</v>
      </c>
      <c r="D191" t="s">
        <v>2303</v>
      </c>
      <c r="E191" t="s">
        <v>2304</v>
      </c>
      <c r="F191" t="s">
        <v>2305</v>
      </c>
      <c r="G191" t="s">
        <v>1612</v>
      </c>
      <c r="H191" t="s">
        <v>2306</v>
      </c>
      <c r="J191" t="s">
        <v>3051</v>
      </c>
    </row>
    <row r="192" spans="1:10">
      <c r="A192">
        <v>191</v>
      </c>
      <c r="B192" t="s">
        <v>1548</v>
      </c>
      <c r="C192" t="s">
        <v>127</v>
      </c>
      <c r="D192" t="s">
        <v>2307</v>
      </c>
      <c r="E192" t="s">
        <v>2308</v>
      </c>
      <c r="F192" t="s">
        <v>2309</v>
      </c>
      <c r="G192" t="s">
        <v>1650</v>
      </c>
      <c r="H192" t="s">
        <v>2310</v>
      </c>
      <c r="J192" t="s">
        <v>3051</v>
      </c>
    </row>
    <row r="193" spans="1:10">
      <c r="A193">
        <v>192</v>
      </c>
      <c r="B193" t="s">
        <v>1548</v>
      </c>
      <c r="C193" t="s">
        <v>127</v>
      </c>
      <c r="D193" t="s">
        <v>2311</v>
      </c>
      <c r="E193" t="s">
        <v>2312</v>
      </c>
      <c r="F193" t="s">
        <v>2313</v>
      </c>
      <c r="G193" t="s">
        <v>2264</v>
      </c>
      <c r="H193" t="s">
        <v>2314</v>
      </c>
      <c r="J193" t="s">
        <v>3051</v>
      </c>
    </row>
    <row r="194" spans="1:10">
      <c r="A194">
        <v>193</v>
      </c>
      <c r="B194" t="s">
        <v>1548</v>
      </c>
      <c r="C194" t="s">
        <v>127</v>
      </c>
      <c r="D194" t="s">
        <v>2315</v>
      </c>
      <c r="E194" t="s">
        <v>2316</v>
      </c>
      <c r="F194" t="s">
        <v>2317</v>
      </c>
      <c r="G194" t="s">
        <v>2031</v>
      </c>
      <c r="H194" t="s">
        <v>2318</v>
      </c>
      <c r="J194" t="s">
        <v>3051</v>
      </c>
    </row>
    <row r="195" spans="1:10">
      <c r="A195">
        <v>194</v>
      </c>
      <c r="B195" t="s">
        <v>1548</v>
      </c>
      <c r="C195" t="s">
        <v>127</v>
      </c>
      <c r="D195" t="s">
        <v>2319</v>
      </c>
      <c r="E195" t="s">
        <v>2320</v>
      </c>
      <c r="F195" t="s">
        <v>2321</v>
      </c>
      <c r="G195" t="s">
        <v>1676</v>
      </c>
      <c r="H195" t="s">
        <v>2322</v>
      </c>
      <c r="J195" t="s">
        <v>3051</v>
      </c>
    </row>
    <row r="196" spans="1:10">
      <c r="A196">
        <v>195</v>
      </c>
      <c r="B196" t="s">
        <v>1548</v>
      </c>
      <c r="C196" t="s">
        <v>127</v>
      </c>
      <c r="D196" t="s">
        <v>2323</v>
      </c>
      <c r="E196" t="s">
        <v>2324</v>
      </c>
      <c r="F196" t="s">
        <v>2325</v>
      </c>
      <c r="G196" t="s">
        <v>2031</v>
      </c>
      <c r="H196" t="s">
        <v>2326</v>
      </c>
      <c r="J196" t="s">
        <v>3051</v>
      </c>
    </row>
    <row r="197" spans="1:10">
      <c r="A197">
        <v>196</v>
      </c>
      <c r="B197" t="s">
        <v>1548</v>
      </c>
      <c r="C197" t="s">
        <v>127</v>
      </c>
      <c r="D197" t="s">
        <v>2327</v>
      </c>
      <c r="E197" t="s">
        <v>2328</v>
      </c>
      <c r="F197" t="s">
        <v>2329</v>
      </c>
      <c r="G197" t="s">
        <v>1854</v>
      </c>
      <c r="H197" t="s">
        <v>2330</v>
      </c>
      <c r="J197" t="s">
        <v>3051</v>
      </c>
    </row>
    <row r="198" spans="1:10">
      <c r="A198">
        <v>197</v>
      </c>
      <c r="B198" t="s">
        <v>1548</v>
      </c>
      <c r="C198" t="s">
        <v>127</v>
      </c>
      <c r="D198" t="s">
        <v>2331</v>
      </c>
      <c r="E198" t="s">
        <v>2332</v>
      </c>
      <c r="F198" t="s">
        <v>2333</v>
      </c>
      <c r="G198" t="s">
        <v>1642</v>
      </c>
      <c r="J198" t="s">
        <v>3051</v>
      </c>
    </row>
    <row r="199" spans="1:10">
      <c r="A199">
        <v>198</v>
      </c>
      <c r="B199" t="s">
        <v>1548</v>
      </c>
      <c r="C199" t="s">
        <v>127</v>
      </c>
      <c r="D199" t="s">
        <v>2334</v>
      </c>
      <c r="E199" t="s">
        <v>2335</v>
      </c>
      <c r="F199" t="s">
        <v>2336</v>
      </c>
      <c r="G199" t="s">
        <v>1999</v>
      </c>
      <c r="H199" t="s">
        <v>2268</v>
      </c>
      <c r="J199" t="s">
        <v>3051</v>
      </c>
    </row>
    <row r="200" spans="1:10">
      <c r="A200">
        <v>199</v>
      </c>
      <c r="B200" t="s">
        <v>1548</v>
      </c>
      <c r="C200" t="s">
        <v>127</v>
      </c>
      <c r="D200" t="s">
        <v>2337</v>
      </c>
      <c r="E200" t="s">
        <v>2338</v>
      </c>
      <c r="F200" t="s">
        <v>2339</v>
      </c>
      <c r="G200" t="s">
        <v>1567</v>
      </c>
      <c r="H200" t="s">
        <v>2340</v>
      </c>
      <c r="J200" t="s">
        <v>3051</v>
      </c>
    </row>
    <row r="201" spans="1:10">
      <c r="A201">
        <v>200</v>
      </c>
      <c r="B201" t="s">
        <v>1548</v>
      </c>
      <c r="C201" t="s">
        <v>127</v>
      </c>
      <c r="D201" t="s">
        <v>2341</v>
      </c>
      <c r="E201" t="s">
        <v>2342</v>
      </c>
      <c r="F201" t="s">
        <v>2343</v>
      </c>
      <c r="G201" t="s">
        <v>1999</v>
      </c>
      <c r="H201" t="s">
        <v>2344</v>
      </c>
      <c r="J201" t="s">
        <v>3051</v>
      </c>
    </row>
    <row r="202" spans="1:10">
      <c r="A202">
        <v>201</v>
      </c>
      <c r="B202" t="s">
        <v>1548</v>
      </c>
      <c r="C202" t="s">
        <v>127</v>
      </c>
      <c r="D202" t="s">
        <v>2345</v>
      </c>
      <c r="E202" t="s">
        <v>2346</v>
      </c>
      <c r="F202" t="s">
        <v>2347</v>
      </c>
      <c r="G202" t="s">
        <v>1676</v>
      </c>
      <c r="H202" t="s">
        <v>2348</v>
      </c>
      <c r="J202" t="s">
        <v>3051</v>
      </c>
    </row>
    <row r="203" spans="1:10">
      <c r="A203">
        <v>202</v>
      </c>
      <c r="B203" t="s">
        <v>1548</v>
      </c>
      <c r="C203" t="s">
        <v>127</v>
      </c>
      <c r="D203" t="s">
        <v>2349</v>
      </c>
      <c r="E203" t="s">
        <v>2350</v>
      </c>
      <c r="F203" t="s">
        <v>2351</v>
      </c>
      <c r="G203" t="s">
        <v>1594</v>
      </c>
      <c r="H203" t="s">
        <v>2352</v>
      </c>
      <c r="J203" t="s">
        <v>3051</v>
      </c>
    </row>
    <row r="204" spans="1:10">
      <c r="A204">
        <v>203</v>
      </c>
      <c r="B204" t="s">
        <v>1548</v>
      </c>
      <c r="C204" t="s">
        <v>127</v>
      </c>
      <c r="D204" t="s">
        <v>2353</v>
      </c>
      <c r="E204" t="s">
        <v>2354</v>
      </c>
      <c r="F204" t="s">
        <v>2355</v>
      </c>
      <c r="G204" t="s">
        <v>1612</v>
      </c>
      <c r="H204" t="s">
        <v>2260</v>
      </c>
      <c r="J204" t="s">
        <v>3051</v>
      </c>
    </row>
    <row r="205" spans="1:10">
      <c r="A205">
        <v>204</v>
      </c>
      <c r="B205" t="s">
        <v>1548</v>
      </c>
      <c r="C205" t="s">
        <v>127</v>
      </c>
      <c r="D205" t="s">
        <v>2356</v>
      </c>
      <c r="E205" t="s">
        <v>2357</v>
      </c>
      <c r="F205" t="s">
        <v>2358</v>
      </c>
      <c r="G205" t="s">
        <v>1999</v>
      </c>
      <c r="H205" t="s">
        <v>2359</v>
      </c>
      <c r="J205" t="s">
        <v>3051</v>
      </c>
    </row>
    <row r="206" spans="1:10">
      <c r="A206">
        <v>205</v>
      </c>
      <c r="B206" t="s">
        <v>1548</v>
      </c>
      <c r="C206" t="s">
        <v>127</v>
      </c>
      <c r="D206" t="s">
        <v>2360</v>
      </c>
      <c r="E206" t="s">
        <v>2361</v>
      </c>
      <c r="F206" t="s">
        <v>2362</v>
      </c>
      <c r="G206" t="s">
        <v>1676</v>
      </c>
      <c r="H206" t="s">
        <v>2363</v>
      </c>
      <c r="J206" t="s">
        <v>3051</v>
      </c>
    </row>
    <row r="207" spans="1:10">
      <c r="A207">
        <v>206</v>
      </c>
      <c r="B207" t="s">
        <v>1548</v>
      </c>
      <c r="C207" t="s">
        <v>127</v>
      </c>
      <c r="D207" t="s">
        <v>2364</v>
      </c>
      <c r="E207" t="s">
        <v>2365</v>
      </c>
      <c r="F207" t="s">
        <v>2366</v>
      </c>
      <c r="G207" t="s">
        <v>2124</v>
      </c>
      <c r="H207" t="s">
        <v>2367</v>
      </c>
      <c r="J207" t="s">
        <v>3051</v>
      </c>
    </row>
    <row r="208" spans="1:10">
      <c r="A208">
        <v>207</v>
      </c>
      <c r="B208" t="s">
        <v>1548</v>
      </c>
      <c r="C208" t="s">
        <v>127</v>
      </c>
      <c r="D208" t="s">
        <v>2368</v>
      </c>
      <c r="E208" t="s">
        <v>2369</v>
      </c>
      <c r="F208" t="s">
        <v>2370</v>
      </c>
      <c r="G208" t="s">
        <v>1562</v>
      </c>
      <c r="H208" t="s">
        <v>2371</v>
      </c>
      <c r="J208" t="s">
        <v>3051</v>
      </c>
    </row>
    <row r="209" spans="1:10">
      <c r="A209">
        <v>208</v>
      </c>
      <c r="B209" t="s">
        <v>1548</v>
      </c>
      <c r="C209" t="s">
        <v>127</v>
      </c>
      <c r="D209" t="s">
        <v>2372</v>
      </c>
      <c r="E209" t="s">
        <v>2373</v>
      </c>
      <c r="F209" t="s">
        <v>2374</v>
      </c>
      <c r="G209" t="s">
        <v>1828</v>
      </c>
      <c r="H209" t="s">
        <v>2375</v>
      </c>
      <c r="J209" t="s">
        <v>3051</v>
      </c>
    </row>
    <row r="210" spans="1:10">
      <c r="A210">
        <v>209</v>
      </c>
      <c r="B210" t="s">
        <v>1548</v>
      </c>
      <c r="C210" t="s">
        <v>127</v>
      </c>
      <c r="D210" t="s">
        <v>2376</v>
      </c>
      <c r="E210" t="s">
        <v>2377</v>
      </c>
      <c r="F210" t="s">
        <v>2378</v>
      </c>
      <c r="G210" t="s">
        <v>1612</v>
      </c>
      <c r="H210" t="s">
        <v>2379</v>
      </c>
      <c r="J210" t="s">
        <v>3051</v>
      </c>
    </row>
    <row r="211" spans="1:10">
      <c r="A211">
        <v>210</v>
      </c>
      <c r="B211" t="s">
        <v>1548</v>
      </c>
      <c r="C211" t="s">
        <v>127</v>
      </c>
      <c r="D211" t="s">
        <v>2380</v>
      </c>
      <c r="E211" t="s">
        <v>2381</v>
      </c>
      <c r="F211" t="s">
        <v>2382</v>
      </c>
      <c r="G211" t="s">
        <v>1676</v>
      </c>
      <c r="H211" t="s">
        <v>2383</v>
      </c>
      <c r="J211" t="s">
        <v>3051</v>
      </c>
    </row>
    <row r="212" spans="1:10">
      <c r="A212">
        <v>211</v>
      </c>
      <c r="B212" t="s">
        <v>1548</v>
      </c>
      <c r="C212" t="s">
        <v>127</v>
      </c>
      <c r="D212" t="s">
        <v>2384</v>
      </c>
      <c r="E212" t="s">
        <v>2385</v>
      </c>
      <c r="F212" t="s">
        <v>2386</v>
      </c>
      <c r="G212" t="s">
        <v>1999</v>
      </c>
      <c r="H212" t="s">
        <v>2387</v>
      </c>
      <c r="J212" t="s">
        <v>3051</v>
      </c>
    </row>
    <row r="213" spans="1:10">
      <c r="A213">
        <v>212</v>
      </c>
      <c r="B213" t="s">
        <v>1548</v>
      </c>
      <c r="C213" t="s">
        <v>127</v>
      </c>
      <c r="D213" t="s">
        <v>2388</v>
      </c>
      <c r="E213" t="s">
        <v>2389</v>
      </c>
      <c r="F213" t="s">
        <v>2390</v>
      </c>
      <c r="G213" t="s">
        <v>1828</v>
      </c>
      <c r="H213" t="s">
        <v>2391</v>
      </c>
      <c r="J213" t="s">
        <v>3051</v>
      </c>
    </row>
    <row r="214" spans="1:10">
      <c r="A214">
        <v>213</v>
      </c>
      <c r="B214" t="s">
        <v>1548</v>
      </c>
      <c r="C214" t="s">
        <v>127</v>
      </c>
      <c r="D214" t="s">
        <v>2392</v>
      </c>
      <c r="E214" t="s">
        <v>2393</v>
      </c>
      <c r="F214" t="s">
        <v>2394</v>
      </c>
      <c r="G214" t="s">
        <v>1676</v>
      </c>
      <c r="H214" t="s">
        <v>2395</v>
      </c>
      <c r="J214" t="s">
        <v>3051</v>
      </c>
    </row>
    <row r="215" spans="1:10">
      <c r="A215">
        <v>214</v>
      </c>
      <c r="B215" t="s">
        <v>1548</v>
      </c>
      <c r="C215" t="s">
        <v>127</v>
      </c>
      <c r="D215" t="s">
        <v>2396</v>
      </c>
      <c r="E215" t="s">
        <v>2397</v>
      </c>
      <c r="F215" t="s">
        <v>2398</v>
      </c>
      <c r="G215" t="s">
        <v>1612</v>
      </c>
      <c r="H215" t="s">
        <v>2399</v>
      </c>
      <c r="J215" t="s">
        <v>3051</v>
      </c>
    </row>
    <row r="216" spans="1:10">
      <c r="A216">
        <v>215</v>
      </c>
      <c r="B216" t="s">
        <v>1548</v>
      </c>
      <c r="C216" t="s">
        <v>127</v>
      </c>
      <c r="D216" t="s">
        <v>2400</v>
      </c>
      <c r="E216" t="s">
        <v>2401</v>
      </c>
      <c r="F216" t="s">
        <v>2402</v>
      </c>
      <c r="G216" t="s">
        <v>1612</v>
      </c>
      <c r="H216" t="s">
        <v>2403</v>
      </c>
      <c r="J216" t="s">
        <v>3051</v>
      </c>
    </row>
    <row r="217" spans="1:10">
      <c r="A217">
        <v>216</v>
      </c>
      <c r="B217" t="s">
        <v>1548</v>
      </c>
      <c r="C217" t="s">
        <v>127</v>
      </c>
      <c r="D217" t="s">
        <v>2404</v>
      </c>
      <c r="E217" t="s">
        <v>2405</v>
      </c>
      <c r="F217" t="s">
        <v>2406</v>
      </c>
      <c r="G217" t="s">
        <v>1599</v>
      </c>
      <c r="J217" t="s">
        <v>3051</v>
      </c>
    </row>
    <row r="218" spans="1:10">
      <c r="A218">
        <v>217</v>
      </c>
      <c r="B218" t="s">
        <v>1548</v>
      </c>
      <c r="C218" t="s">
        <v>127</v>
      </c>
      <c r="D218" t="s">
        <v>2407</v>
      </c>
      <c r="E218" t="s">
        <v>2408</v>
      </c>
      <c r="F218" t="s">
        <v>2409</v>
      </c>
      <c r="G218" t="s">
        <v>1828</v>
      </c>
      <c r="H218" t="s">
        <v>2410</v>
      </c>
      <c r="J218" t="s">
        <v>3051</v>
      </c>
    </row>
    <row r="219" spans="1:10">
      <c r="A219">
        <v>218</v>
      </c>
      <c r="B219" t="s">
        <v>1548</v>
      </c>
      <c r="C219" t="s">
        <v>127</v>
      </c>
      <c r="D219" t="s">
        <v>2411</v>
      </c>
      <c r="E219" t="s">
        <v>2412</v>
      </c>
      <c r="F219" t="s">
        <v>2413</v>
      </c>
      <c r="G219" t="s">
        <v>1828</v>
      </c>
      <c r="H219" t="s">
        <v>2414</v>
      </c>
      <c r="J219" t="s">
        <v>3051</v>
      </c>
    </row>
    <row r="220" spans="1:10">
      <c r="A220">
        <v>219</v>
      </c>
      <c r="B220" t="s">
        <v>1548</v>
      </c>
      <c r="C220" t="s">
        <v>127</v>
      </c>
      <c r="D220" t="s">
        <v>2415</v>
      </c>
      <c r="E220" t="s">
        <v>2416</v>
      </c>
      <c r="F220" t="s">
        <v>2417</v>
      </c>
      <c r="G220" t="s">
        <v>1642</v>
      </c>
      <c r="J220" t="s">
        <v>3051</v>
      </c>
    </row>
    <row r="221" spans="1:10">
      <c r="A221">
        <v>220</v>
      </c>
      <c r="B221" t="s">
        <v>1548</v>
      </c>
      <c r="C221" t="s">
        <v>127</v>
      </c>
      <c r="D221" t="s">
        <v>2418</v>
      </c>
      <c r="E221" t="s">
        <v>2419</v>
      </c>
      <c r="F221" t="s">
        <v>2420</v>
      </c>
      <c r="G221" t="s">
        <v>1612</v>
      </c>
      <c r="H221" t="s">
        <v>2421</v>
      </c>
      <c r="J221" t="s">
        <v>3051</v>
      </c>
    </row>
    <row r="222" spans="1:10">
      <c r="A222">
        <v>221</v>
      </c>
      <c r="B222" t="s">
        <v>1548</v>
      </c>
      <c r="C222" t="s">
        <v>127</v>
      </c>
      <c r="D222" t="s">
        <v>2422</v>
      </c>
      <c r="E222" t="s">
        <v>2423</v>
      </c>
      <c r="F222" t="s">
        <v>2424</v>
      </c>
      <c r="G222" t="s">
        <v>1599</v>
      </c>
      <c r="J222" t="s">
        <v>3051</v>
      </c>
    </row>
    <row r="223" spans="1:10">
      <c r="A223">
        <v>222</v>
      </c>
      <c r="B223" t="s">
        <v>1548</v>
      </c>
      <c r="C223" t="s">
        <v>127</v>
      </c>
      <c r="D223" t="s">
        <v>2425</v>
      </c>
      <c r="E223" t="s">
        <v>2426</v>
      </c>
      <c r="F223" t="s">
        <v>2427</v>
      </c>
      <c r="G223" t="s">
        <v>1696</v>
      </c>
      <c r="H223" t="s">
        <v>2428</v>
      </c>
      <c r="J223" t="s">
        <v>3051</v>
      </c>
    </row>
    <row r="224" spans="1:10">
      <c r="A224">
        <v>223</v>
      </c>
      <c r="B224" t="s">
        <v>1548</v>
      </c>
      <c r="C224" t="s">
        <v>127</v>
      </c>
      <c r="D224" t="s">
        <v>2429</v>
      </c>
      <c r="E224" t="s">
        <v>2430</v>
      </c>
      <c r="F224" t="s">
        <v>2431</v>
      </c>
      <c r="G224" t="s">
        <v>2432</v>
      </c>
      <c r="H224" t="s">
        <v>2433</v>
      </c>
      <c r="J224" t="s">
        <v>3051</v>
      </c>
    </row>
    <row r="225" spans="1:10">
      <c r="A225">
        <v>224</v>
      </c>
      <c r="B225" t="s">
        <v>1548</v>
      </c>
      <c r="C225" t="s">
        <v>127</v>
      </c>
      <c r="D225" t="s">
        <v>2434</v>
      </c>
      <c r="E225" t="s">
        <v>2435</v>
      </c>
      <c r="F225" t="s">
        <v>2436</v>
      </c>
      <c r="G225" t="s">
        <v>1833</v>
      </c>
      <c r="J225" t="s">
        <v>3051</v>
      </c>
    </row>
    <row r="226" spans="1:10">
      <c r="A226">
        <v>225</v>
      </c>
      <c r="B226" t="s">
        <v>1548</v>
      </c>
      <c r="C226" t="s">
        <v>127</v>
      </c>
      <c r="D226" t="s">
        <v>2437</v>
      </c>
      <c r="E226" t="s">
        <v>2438</v>
      </c>
      <c r="F226" t="s">
        <v>2439</v>
      </c>
      <c r="G226" t="s">
        <v>2440</v>
      </c>
      <c r="J226" t="s">
        <v>3051</v>
      </c>
    </row>
    <row r="227" spans="1:10">
      <c r="A227">
        <v>226</v>
      </c>
      <c r="B227" t="s">
        <v>1548</v>
      </c>
      <c r="C227" t="s">
        <v>127</v>
      </c>
      <c r="D227" t="s">
        <v>2441</v>
      </c>
      <c r="E227" t="s">
        <v>2442</v>
      </c>
      <c r="F227" t="s">
        <v>2443</v>
      </c>
      <c r="G227" t="s">
        <v>1676</v>
      </c>
      <c r="H227" t="s">
        <v>2444</v>
      </c>
      <c r="J227" t="s">
        <v>3051</v>
      </c>
    </row>
    <row r="228" spans="1:10">
      <c r="A228">
        <v>227</v>
      </c>
      <c r="B228" t="s">
        <v>1548</v>
      </c>
      <c r="C228" t="s">
        <v>127</v>
      </c>
      <c r="D228" t="s">
        <v>2445</v>
      </c>
      <c r="E228" t="s">
        <v>2446</v>
      </c>
      <c r="F228" t="s">
        <v>2447</v>
      </c>
      <c r="G228" t="s">
        <v>1599</v>
      </c>
      <c r="J228" t="s">
        <v>3051</v>
      </c>
    </row>
    <row r="229" spans="1:10">
      <c r="A229">
        <v>228</v>
      </c>
      <c r="B229" t="s">
        <v>1548</v>
      </c>
      <c r="C229" t="s">
        <v>127</v>
      </c>
      <c r="D229" t="s">
        <v>2448</v>
      </c>
      <c r="E229" t="s">
        <v>2449</v>
      </c>
      <c r="F229" t="s">
        <v>2450</v>
      </c>
      <c r="G229" t="s">
        <v>2040</v>
      </c>
      <c r="J229" t="s">
        <v>3051</v>
      </c>
    </row>
    <row r="230" spans="1:10">
      <c r="A230">
        <v>229</v>
      </c>
      <c r="B230" t="s">
        <v>1548</v>
      </c>
      <c r="C230" t="s">
        <v>127</v>
      </c>
      <c r="D230" t="s">
        <v>2451</v>
      </c>
      <c r="E230" t="s">
        <v>2452</v>
      </c>
      <c r="F230" t="s">
        <v>2453</v>
      </c>
      <c r="G230" t="s">
        <v>1599</v>
      </c>
      <c r="J230" t="s">
        <v>3051</v>
      </c>
    </row>
    <row r="231" spans="1:10">
      <c r="A231">
        <v>230</v>
      </c>
      <c r="B231" t="s">
        <v>1548</v>
      </c>
      <c r="C231" t="s">
        <v>127</v>
      </c>
      <c r="D231" t="s">
        <v>2454</v>
      </c>
      <c r="E231" t="s">
        <v>2455</v>
      </c>
      <c r="F231" t="s">
        <v>2456</v>
      </c>
      <c r="G231" t="s">
        <v>2457</v>
      </c>
      <c r="H231" t="s">
        <v>2458</v>
      </c>
      <c r="J231" t="s">
        <v>3051</v>
      </c>
    </row>
    <row r="232" spans="1:10">
      <c r="A232">
        <v>231</v>
      </c>
      <c r="B232" t="s">
        <v>1548</v>
      </c>
      <c r="C232" t="s">
        <v>127</v>
      </c>
      <c r="D232" t="s">
        <v>2459</v>
      </c>
      <c r="E232" t="s">
        <v>2460</v>
      </c>
      <c r="F232" t="s">
        <v>2461</v>
      </c>
      <c r="G232" t="s">
        <v>1676</v>
      </c>
      <c r="H232" t="s">
        <v>2383</v>
      </c>
      <c r="J232" t="s">
        <v>3051</v>
      </c>
    </row>
    <row r="233" spans="1:10">
      <c r="A233">
        <v>232</v>
      </c>
      <c r="B233" t="s">
        <v>1548</v>
      </c>
      <c r="C233" t="s">
        <v>127</v>
      </c>
      <c r="D233" t="s">
        <v>2462</v>
      </c>
      <c r="E233" t="s">
        <v>2463</v>
      </c>
      <c r="F233" t="s">
        <v>2464</v>
      </c>
      <c r="G233" t="s">
        <v>2187</v>
      </c>
      <c r="H233" t="s">
        <v>2465</v>
      </c>
      <c r="J233" t="s">
        <v>3051</v>
      </c>
    </row>
    <row r="234" spans="1:10">
      <c r="A234">
        <v>233</v>
      </c>
      <c r="B234" t="s">
        <v>1548</v>
      </c>
      <c r="C234" t="s">
        <v>127</v>
      </c>
      <c r="D234" t="s">
        <v>2466</v>
      </c>
      <c r="E234" t="s">
        <v>2467</v>
      </c>
      <c r="F234" t="s">
        <v>2468</v>
      </c>
      <c r="G234" t="s">
        <v>1607</v>
      </c>
      <c r="H234" t="s">
        <v>2310</v>
      </c>
      <c r="J234" t="s">
        <v>3051</v>
      </c>
    </row>
    <row r="235" spans="1:10">
      <c r="A235">
        <v>234</v>
      </c>
      <c r="B235" t="s">
        <v>1548</v>
      </c>
      <c r="C235" t="s">
        <v>127</v>
      </c>
      <c r="D235" t="s">
        <v>2469</v>
      </c>
      <c r="E235" t="s">
        <v>2470</v>
      </c>
      <c r="F235" t="s">
        <v>2471</v>
      </c>
      <c r="G235" t="s">
        <v>1627</v>
      </c>
      <c r="H235" t="s">
        <v>2472</v>
      </c>
      <c r="J235" t="s">
        <v>3051</v>
      </c>
    </row>
    <row r="236" spans="1:10">
      <c r="A236">
        <v>235</v>
      </c>
      <c r="B236" t="s">
        <v>1548</v>
      </c>
      <c r="C236" t="s">
        <v>127</v>
      </c>
      <c r="D236" t="s">
        <v>2473</v>
      </c>
      <c r="E236" t="s">
        <v>2474</v>
      </c>
      <c r="F236" t="s">
        <v>2475</v>
      </c>
      <c r="G236" t="s">
        <v>2457</v>
      </c>
      <c r="H236" t="s">
        <v>2476</v>
      </c>
      <c r="J236" t="s">
        <v>3051</v>
      </c>
    </row>
    <row r="237" spans="1:10">
      <c r="A237">
        <v>236</v>
      </c>
      <c r="B237" t="s">
        <v>1548</v>
      </c>
      <c r="C237" t="s">
        <v>127</v>
      </c>
      <c r="D237" t="s">
        <v>2477</v>
      </c>
      <c r="E237" t="s">
        <v>2478</v>
      </c>
      <c r="F237" t="s">
        <v>2479</v>
      </c>
      <c r="G237" t="s">
        <v>2040</v>
      </c>
      <c r="H237" t="s">
        <v>2480</v>
      </c>
      <c r="J237" t="s">
        <v>3051</v>
      </c>
    </row>
    <row r="238" spans="1:10">
      <c r="A238">
        <v>237</v>
      </c>
      <c r="B238" t="s">
        <v>1548</v>
      </c>
      <c r="C238" t="s">
        <v>127</v>
      </c>
      <c r="D238" t="s">
        <v>2481</v>
      </c>
      <c r="E238" t="s">
        <v>2482</v>
      </c>
      <c r="F238" t="s">
        <v>2483</v>
      </c>
      <c r="G238" t="s">
        <v>2119</v>
      </c>
      <c r="J238" t="s">
        <v>3051</v>
      </c>
    </row>
    <row r="239" spans="1:10">
      <c r="A239">
        <v>238</v>
      </c>
      <c r="B239" t="s">
        <v>1548</v>
      </c>
      <c r="C239" t="s">
        <v>127</v>
      </c>
      <c r="D239" t="s">
        <v>2484</v>
      </c>
      <c r="E239" t="s">
        <v>2485</v>
      </c>
      <c r="F239" t="s">
        <v>2486</v>
      </c>
      <c r="G239" t="s">
        <v>2487</v>
      </c>
      <c r="J239" t="s">
        <v>3051</v>
      </c>
    </row>
    <row r="240" spans="1:10">
      <c r="A240">
        <v>239</v>
      </c>
      <c r="B240" t="s">
        <v>1548</v>
      </c>
      <c r="C240" t="s">
        <v>127</v>
      </c>
      <c r="D240" t="s">
        <v>2488</v>
      </c>
      <c r="E240" t="s">
        <v>2489</v>
      </c>
      <c r="F240" t="s">
        <v>2490</v>
      </c>
      <c r="G240" t="s">
        <v>1743</v>
      </c>
      <c r="J240" t="s">
        <v>3051</v>
      </c>
    </row>
    <row r="241" spans="1:10">
      <c r="A241">
        <v>240</v>
      </c>
      <c r="B241" t="s">
        <v>1548</v>
      </c>
      <c r="C241" t="s">
        <v>127</v>
      </c>
      <c r="D241" t="s">
        <v>2491</v>
      </c>
      <c r="E241" t="s">
        <v>2492</v>
      </c>
      <c r="F241" t="s">
        <v>2493</v>
      </c>
      <c r="G241" t="s">
        <v>1594</v>
      </c>
      <c r="H241" t="s">
        <v>2494</v>
      </c>
      <c r="J241" t="s">
        <v>3051</v>
      </c>
    </row>
    <row r="242" spans="1:10">
      <c r="A242">
        <v>241</v>
      </c>
      <c r="B242" t="s">
        <v>1548</v>
      </c>
      <c r="C242" t="s">
        <v>127</v>
      </c>
      <c r="D242" t="s">
        <v>2495</v>
      </c>
      <c r="E242" t="s">
        <v>2496</v>
      </c>
      <c r="F242" t="s">
        <v>2497</v>
      </c>
      <c r="G242" t="s">
        <v>1713</v>
      </c>
      <c r="H242" t="s">
        <v>2498</v>
      </c>
      <c r="J242" t="s">
        <v>3051</v>
      </c>
    </row>
    <row r="243" spans="1:10">
      <c r="A243">
        <v>242</v>
      </c>
      <c r="B243" t="s">
        <v>1548</v>
      </c>
      <c r="C243" t="s">
        <v>127</v>
      </c>
      <c r="D243" t="s">
        <v>2499</v>
      </c>
      <c r="E243" t="s">
        <v>2500</v>
      </c>
      <c r="F243" t="s">
        <v>2501</v>
      </c>
      <c r="G243" t="s">
        <v>2124</v>
      </c>
      <c r="H243" t="s">
        <v>2502</v>
      </c>
      <c r="J243" t="s">
        <v>3051</v>
      </c>
    </row>
    <row r="244" spans="1:10">
      <c r="A244">
        <v>243</v>
      </c>
      <c r="B244" t="s">
        <v>1548</v>
      </c>
      <c r="C244" t="s">
        <v>127</v>
      </c>
      <c r="D244" t="s">
        <v>2503</v>
      </c>
      <c r="E244" t="s">
        <v>2504</v>
      </c>
      <c r="F244" t="s">
        <v>2505</v>
      </c>
      <c r="G244" t="s">
        <v>2124</v>
      </c>
      <c r="H244" t="s">
        <v>2506</v>
      </c>
      <c r="J244" t="s">
        <v>3051</v>
      </c>
    </row>
    <row r="245" spans="1:10">
      <c r="A245">
        <v>244</v>
      </c>
      <c r="B245" t="s">
        <v>1548</v>
      </c>
      <c r="C245" t="s">
        <v>127</v>
      </c>
      <c r="D245" t="s">
        <v>2507</v>
      </c>
      <c r="E245" t="s">
        <v>2508</v>
      </c>
      <c r="F245" t="s">
        <v>2509</v>
      </c>
      <c r="G245" t="s">
        <v>2124</v>
      </c>
      <c r="H245" t="s">
        <v>2510</v>
      </c>
      <c r="J245" t="s">
        <v>3051</v>
      </c>
    </row>
    <row r="246" spans="1:10">
      <c r="A246">
        <v>245</v>
      </c>
      <c r="B246" t="s">
        <v>1548</v>
      </c>
      <c r="C246" t="s">
        <v>127</v>
      </c>
      <c r="D246" t="s">
        <v>2511</v>
      </c>
      <c r="E246" t="s">
        <v>2512</v>
      </c>
      <c r="F246" t="s">
        <v>2513</v>
      </c>
      <c r="G246" t="s">
        <v>1557</v>
      </c>
      <c r="J246" t="s">
        <v>3051</v>
      </c>
    </row>
    <row r="247" spans="1:10">
      <c r="A247">
        <v>246</v>
      </c>
      <c r="B247" t="s">
        <v>1548</v>
      </c>
      <c r="C247" t="s">
        <v>127</v>
      </c>
      <c r="D247" t="s">
        <v>2514</v>
      </c>
      <c r="E247" t="s">
        <v>2515</v>
      </c>
      <c r="F247" t="s">
        <v>2516</v>
      </c>
      <c r="G247" t="s">
        <v>2183</v>
      </c>
      <c r="J247" t="s">
        <v>3051</v>
      </c>
    </row>
    <row r="248" spans="1:10">
      <c r="A248">
        <v>247</v>
      </c>
      <c r="B248" t="s">
        <v>1548</v>
      </c>
      <c r="C248" t="s">
        <v>127</v>
      </c>
      <c r="D248" t="s">
        <v>2517</v>
      </c>
      <c r="E248" t="s">
        <v>2518</v>
      </c>
      <c r="F248" t="s">
        <v>2519</v>
      </c>
      <c r="G248" t="s">
        <v>2040</v>
      </c>
      <c r="J248" t="s">
        <v>3051</v>
      </c>
    </row>
    <row r="249" spans="1:10">
      <c r="A249">
        <v>248</v>
      </c>
      <c r="B249" t="s">
        <v>1548</v>
      </c>
      <c r="C249" t="s">
        <v>127</v>
      </c>
      <c r="D249" t="s">
        <v>2520</v>
      </c>
      <c r="E249" t="s">
        <v>2521</v>
      </c>
      <c r="F249" t="s">
        <v>2522</v>
      </c>
      <c r="G249" t="s">
        <v>1713</v>
      </c>
      <c r="H249" t="s">
        <v>2523</v>
      </c>
      <c r="J249" t="s">
        <v>3051</v>
      </c>
    </row>
    <row r="250" spans="1:10">
      <c r="A250">
        <v>249</v>
      </c>
      <c r="B250" t="s">
        <v>1548</v>
      </c>
      <c r="C250" t="s">
        <v>127</v>
      </c>
      <c r="D250" t="s">
        <v>2524</v>
      </c>
      <c r="E250" t="s">
        <v>2525</v>
      </c>
      <c r="F250" t="s">
        <v>2526</v>
      </c>
      <c r="G250" t="s">
        <v>1634</v>
      </c>
      <c r="H250" t="s">
        <v>2527</v>
      </c>
      <c r="J250" t="s">
        <v>3051</v>
      </c>
    </row>
    <row r="251" spans="1:10">
      <c r="A251">
        <v>250</v>
      </c>
      <c r="B251" t="s">
        <v>1548</v>
      </c>
      <c r="C251" t="s">
        <v>127</v>
      </c>
      <c r="D251" t="s">
        <v>2528</v>
      </c>
      <c r="E251" t="s">
        <v>2529</v>
      </c>
      <c r="F251" t="s">
        <v>2530</v>
      </c>
      <c r="G251" t="s">
        <v>2531</v>
      </c>
      <c r="H251" t="s">
        <v>2532</v>
      </c>
      <c r="J251" t="s">
        <v>3051</v>
      </c>
    </row>
    <row r="252" spans="1:10">
      <c r="A252">
        <v>251</v>
      </c>
      <c r="B252" t="s">
        <v>1548</v>
      </c>
      <c r="C252" t="s">
        <v>127</v>
      </c>
      <c r="D252" t="s">
        <v>2533</v>
      </c>
      <c r="E252" t="s">
        <v>2534</v>
      </c>
      <c r="F252" t="s">
        <v>2535</v>
      </c>
      <c r="G252" t="s">
        <v>2040</v>
      </c>
      <c r="J252" t="s">
        <v>3051</v>
      </c>
    </row>
    <row r="253" spans="1:10">
      <c r="A253">
        <v>252</v>
      </c>
      <c r="B253" t="s">
        <v>1548</v>
      </c>
      <c r="C253" t="s">
        <v>127</v>
      </c>
      <c r="D253" t="s">
        <v>2536</v>
      </c>
      <c r="E253" t="s">
        <v>2537</v>
      </c>
      <c r="F253" t="s">
        <v>2538</v>
      </c>
      <c r="G253" t="s">
        <v>2040</v>
      </c>
      <c r="J253" t="s">
        <v>3051</v>
      </c>
    </row>
    <row r="254" spans="1:10">
      <c r="A254">
        <v>253</v>
      </c>
      <c r="B254" t="s">
        <v>1548</v>
      </c>
      <c r="C254" t="s">
        <v>127</v>
      </c>
      <c r="D254" t="s">
        <v>2539</v>
      </c>
      <c r="E254" t="s">
        <v>2540</v>
      </c>
      <c r="F254" t="s">
        <v>2541</v>
      </c>
      <c r="G254" t="s">
        <v>1590</v>
      </c>
      <c r="H254" t="s">
        <v>2542</v>
      </c>
      <c r="J254" t="s">
        <v>3051</v>
      </c>
    </row>
    <row r="255" spans="1:10">
      <c r="A255">
        <v>254</v>
      </c>
      <c r="B255" t="s">
        <v>1548</v>
      </c>
      <c r="C255" t="s">
        <v>127</v>
      </c>
      <c r="D255" t="s">
        <v>2543</v>
      </c>
      <c r="E255" t="s">
        <v>2544</v>
      </c>
      <c r="F255" t="s">
        <v>2545</v>
      </c>
      <c r="G255" t="s">
        <v>2124</v>
      </c>
      <c r="H255" t="s">
        <v>2546</v>
      </c>
      <c r="J255" t="s">
        <v>3051</v>
      </c>
    </row>
    <row r="256" spans="1:10">
      <c r="A256">
        <v>255</v>
      </c>
      <c r="B256" t="s">
        <v>1548</v>
      </c>
      <c r="C256" t="s">
        <v>127</v>
      </c>
      <c r="D256" t="s">
        <v>2547</v>
      </c>
      <c r="E256" t="s">
        <v>2548</v>
      </c>
      <c r="F256" t="s">
        <v>2549</v>
      </c>
      <c r="G256" t="s">
        <v>2550</v>
      </c>
      <c r="H256" t="s">
        <v>2551</v>
      </c>
      <c r="J256" t="s">
        <v>3051</v>
      </c>
    </row>
    <row r="257" spans="1:10">
      <c r="A257">
        <v>256</v>
      </c>
      <c r="B257" t="s">
        <v>1548</v>
      </c>
      <c r="C257" t="s">
        <v>127</v>
      </c>
      <c r="D257" t="s">
        <v>2552</v>
      </c>
      <c r="E257" t="s">
        <v>2553</v>
      </c>
      <c r="F257" t="s">
        <v>2554</v>
      </c>
      <c r="G257" t="s">
        <v>2087</v>
      </c>
      <c r="J257" t="s">
        <v>3051</v>
      </c>
    </row>
    <row r="258" spans="1:10">
      <c r="A258">
        <v>257</v>
      </c>
      <c r="B258" t="s">
        <v>1548</v>
      </c>
      <c r="C258" t="s">
        <v>127</v>
      </c>
      <c r="D258" t="s">
        <v>2555</v>
      </c>
      <c r="E258" t="s">
        <v>2556</v>
      </c>
      <c r="F258" t="s">
        <v>2557</v>
      </c>
      <c r="G258" t="s">
        <v>1936</v>
      </c>
      <c r="H258" t="s">
        <v>2558</v>
      </c>
      <c r="J258" t="s">
        <v>3051</v>
      </c>
    </row>
    <row r="259" spans="1:10">
      <c r="A259">
        <v>258</v>
      </c>
      <c r="B259" t="s">
        <v>1548</v>
      </c>
      <c r="C259" t="s">
        <v>127</v>
      </c>
      <c r="D259" t="s">
        <v>2559</v>
      </c>
      <c r="E259" t="s">
        <v>2560</v>
      </c>
      <c r="F259" t="s">
        <v>2561</v>
      </c>
      <c r="G259" t="s">
        <v>1562</v>
      </c>
      <c r="H259" t="s">
        <v>2562</v>
      </c>
      <c r="J259" t="s">
        <v>3051</v>
      </c>
    </row>
    <row r="260" spans="1:10">
      <c r="A260">
        <v>259</v>
      </c>
      <c r="B260" t="s">
        <v>1548</v>
      </c>
      <c r="C260" t="s">
        <v>127</v>
      </c>
      <c r="D260" t="s">
        <v>2563</v>
      </c>
      <c r="E260" t="s">
        <v>2564</v>
      </c>
      <c r="F260" t="s">
        <v>2565</v>
      </c>
      <c r="G260" t="s">
        <v>1759</v>
      </c>
      <c r="H260" t="s">
        <v>1886</v>
      </c>
      <c r="J260" t="s">
        <v>3051</v>
      </c>
    </row>
    <row r="261" spans="1:10">
      <c r="A261">
        <v>260</v>
      </c>
      <c r="B261" t="s">
        <v>1548</v>
      </c>
      <c r="C261" t="s">
        <v>127</v>
      </c>
      <c r="D261" t="s">
        <v>2566</v>
      </c>
      <c r="E261" t="s">
        <v>2567</v>
      </c>
      <c r="F261" t="s">
        <v>2568</v>
      </c>
      <c r="G261" t="s">
        <v>1936</v>
      </c>
      <c r="H261" t="s">
        <v>2569</v>
      </c>
      <c r="J261" t="s">
        <v>3051</v>
      </c>
    </row>
    <row r="262" spans="1:10">
      <c r="A262">
        <v>261</v>
      </c>
      <c r="B262" t="s">
        <v>1548</v>
      </c>
      <c r="C262" t="s">
        <v>127</v>
      </c>
      <c r="D262" t="s">
        <v>2570</v>
      </c>
      <c r="E262" t="s">
        <v>2571</v>
      </c>
      <c r="F262" t="s">
        <v>2572</v>
      </c>
      <c r="G262" t="s">
        <v>1854</v>
      </c>
      <c r="J262" t="s">
        <v>3051</v>
      </c>
    </row>
    <row r="263" spans="1:10">
      <c r="A263">
        <v>262</v>
      </c>
      <c r="B263" t="s">
        <v>1548</v>
      </c>
      <c r="C263" t="s">
        <v>127</v>
      </c>
      <c r="D263" t="s">
        <v>2573</v>
      </c>
      <c r="E263" t="s">
        <v>2574</v>
      </c>
      <c r="F263" t="s">
        <v>2575</v>
      </c>
      <c r="G263" t="s">
        <v>1617</v>
      </c>
      <c r="H263" t="s">
        <v>2576</v>
      </c>
      <c r="J263" t="s">
        <v>3051</v>
      </c>
    </row>
    <row r="264" spans="1:10">
      <c r="A264">
        <v>263</v>
      </c>
      <c r="B264" t="s">
        <v>1548</v>
      </c>
      <c r="C264" t="s">
        <v>127</v>
      </c>
      <c r="D264" t="s">
        <v>2577</v>
      </c>
      <c r="E264" t="s">
        <v>2578</v>
      </c>
      <c r="F264" t="s">
        <v>2579</v>
      </c>
      <c r="G264" t="s">
        <v>1594</v>
      </c>
      <c r="H264" t="s">
        <v>2580</v>
      </c>
      <c r="J264" t="s">
        <v>3051</v>
      </c>
    </row>
    <row r="265" spans="1:10">
      <c r="A265">
        <v>264</v>
      </c>
      <c r="B265" t="s">
        <v>1548</v>
      </c>
      <c r="C265" t="s">
        <v>127</v>
      </c>
      <c r="D265" t="s">
        <v>2581</v>
      </c>
      <c r="E265" t="s">
        <v>2582</v>
      </c>
      <c r="F265" t="s">
        <v>2583</v>
      </c>
      <c r="G265" t="s">
        <v>1594</v>
      </c>
      <c r="H265" t="s">
        <v>2580</v>
      </c>
      <c r="J265" t="s">
        <v>3051</v>
      </c>
    </row>
    <row r="266" spans="1:10">
      <c r="A266">
        <v>265</v>
      </c>
      <c r="B266" t="s">
        <v>1548</v>
      </c>
      <c r="C266" t="s">
        <v>127</v>
      </c>
      <c r="D266" t="s">
        <v>2584</v>
      </c>
      <c r="E266" t="s">
        <v>2585</v>
      </c>
      <c r="F266" t="s">
        <v>2586</v>
      </c>
      <c r="G266" t="s">
        <v>1594</v>
      </c>
      <c r="H266" t="s">
        <v>2587</v>
      </c>
      <c r="J266" t="s">
        <v>3051</v>
      </c>
    </row>
    <row r="267" spans="1:10">
      <c r="A267">
        <v>266</v>
      </c>
      <c r="B267" t="s">
        <v>1548</v>
      </c>
      <c r="C267" t="s">
        <v>127</v>
      </c>
      <c r="D267" t="s">
        <v>2588</v>
      </c>
      <c r="E267" t="s">
        <v>2589</v>
      </c>
      <c r="F267" t="s">
        <v>2590</v>
      </c>
      <c r="G267" t="s">
        <v>1594</v>
      </c>
      <c r="H267" t="s">
        <v>2591</v>
      </c>
      <c r="J267" t="s">
        <v>3051</v>
      </c>
    </row>
    <row r="268" spans="1:10">
      <c r="A268">
        <v>267</v>
      </c>
      <c r="B268" t="s">
        <v>1548</v>
      </c>
      <c r="C268" t="s">
        <v>127</v>
      </c>
      <c r="D268" t="s">
        <v>2592</v>
      </c>
      <c r="E268" t="s">
        <v>2593</v>
      </c>
      <c r="F268" t="s">
        <v>2594</v>
      </c>
      <c r="G268" t="s">
        <v>1718</v>
      </c>
      <c r="H268" t="s">
        <v>2595</v>
      </c>
      <c r="J268" t="s">
        <v>3051</v>
      </c>
    </row>
    <row r="269" spans="1:10">
      <c r="A269">
        <v>268</v>
      </c>
      <c r="B269" t="s">
        <v>1548</v>
      </c>
      <c r="C269" t="s">
        <v>127</v>
      </c>
      <c r="D269" t="s">
        <v>2596</v>
      </c>
      <c r="E269" t="s">
        <v>2597</v>
      </c>
      <c r="F269" t="s">
        <v>2598</v>
      </c>
      <c r="G269" t="s">
        <v>2599</v>
      </c>
      <c r="J269" t="s">
        <v>3051</v>
      </c>
    </row>
    <row r="270" spans="1:10">
      <c r="A270">
        <v>269</v>
      </c>
      <c r="B270" t="s">
        <v>1548</v>
      </c>
      <c r="C270" t="s">
        <v>127</v>
      </c>
      <c r="D270" t="s">
        <v>2600</v>
      </c>
      <c r="E270" t="s">
        <v>2601</v>
      </c>
      <c r="F270" t="s">
        <v>2602</v>
      </c>
      <c r="G270" t="s">
        <v>2052</v>
      </c>
      <c r="H270" t="s">
        <v>2603</v>
      </c>
      <c r="J270" t="s">
        <v>3051</v>
      </c>
    </row>
    <row r="271" spans="1:10">
      <c r="A271">
        <v>270</v>
      </c>
      <c r="B271" t="s">
        <v>1548</v>
      </c>
      <c r="C271" t="s">
        <v>127</v>
      </c>
      <c r="D271" t="s">
        <v>2604</v>
      </c>
      <c r="E271" t="s">
        <v>2605</v>
      </c>
      <c r="F271" t="s">
        <v>2606</v>
      </c>
      <c r="G271" t="s">
        <v>1594</v>
      </c>
      <c r="H271" t="s">
        <v>2607</v>
      </c>
      <c r="J271" t="s">
        <v>3051</v>
      </c>
    </row>
    <row r="272" spans="1:10">
      <c r="A272">
        <v>271</v>
      </c>
      <c r="B272" t="s">
        <v>1548</v>
      </c>
      <c r="C272" t="s">
        <v>127</v>
      </c>
      <c r="D272" t="s">
        <v>2608</v>
      </c>
      <c r="E272" t="s">
        <v>2605</v>
      </c>
      <c r="F272" t="s">
        <v>2609</v>
      </c>
      <c r="G272" t="s">
        <v>2183</v>
      </c>
      <c r="J272" t="s">
        <v>3051</v>
      </c>
    </row>
    <row r="273" spans="1:10">
      <c r="A273">
        <v>272</v>
      </c>
      <c r="B273" t="s">
        <v>1548</v>
      </c>
      <c r="C273" t="s">
        <v>127</v>
      </c>
      <c r="D273" t="s">
        <v>2610</v>
      </c>
      <c r="E273" t="s">
        <v>2605</v>
      </c>
      <c r="F273" t="s">
        <v>2611</v>
      </c>
      <c r="G273" t="s">
        <v>1833</v>
      </c>
      <c r="H273" t="s">
        <v>2612</v>
      </c>
      <c r="J273" t="s">
        <v>3051</v>
      </c>
    </row>
    <row r="274" spans="1:10">
      <c r="A274">
        <v>273</v>
      </c>
      <c r="B274" t="s">
        <v>1548</v>
      </c>
      <c r="C274" t="s">
        <v>127</v>
      </c>
      <c r="D274" t="s">
        <v>2613</v>
      </c>
      <c r="E274" t="s">
        <v>2614</v>
      </c>
      <c r="F274" t="s">
        <v>2615</v>
      </c>
      <c r="G274" t="s">
        <v>1594</v>
      </c>
      <c r="H274" t="s">
        <v>2616</v>
      </c>
      <c r="J274" t="s">
        <v>3051</v>
      </c>
    </row>
    <row r="275" spans="1:10">
      <c r="A275">
        <v>274</v>
      </c>
      <c r="B275" t="s">
        <v>1548</v>
      </c>
      <c r="C275" t="s">
        <v>127</v>
      </c>
      <c r="D275" t="s">
        <v>2617</v>
      </c>
      <c r="E275" t="s">
        <v>2618</v>
      </c>
      <c r="F275" t="s">
        <v>2619</v>
      </c>
      <c r="G275" t="s">
        <v>2087</v>
      </c>
      <c r="H275" t="s">
        <v>2620</v>
      </c>
      <c r="J275" t="s">
        <v>3051</v>
      </c>
    </row>
    <row r="276" spans="1:10">
      <c r="A276">
        <v>275</v>
      </c>
      <c r="B276" t="s">
        <v>1548</v>
      </c>
      <c r="C276" t="s">
        <v>127</v>
      </c>
      <c r="D276" t="s">
        <v>2621</v>
      </c>
      <c r="E276" t="s">
        <v>2622</v>
      </c>
      <c r="F276" t="s">
        <v>2623</v>
      </c>
      <c r="G276" t="s">
        <v>2087</v>
      </c>
      <c r="J276" t="s">
        <v>3051</v>
      </c>
    </row>
    <row r="277" spans="1:10">
      <c r="A277">
        <v>276</v>
      </c>
      <c r="B277" t="s">
        <v>1548</v>
      </c>
      <c r="C277" t="s">
        <v>127</v>
      </c>
      <c r="D277" t="s">
        <v>2624</v>
      </c>
      <c r="E277" t="s">
        <v>2625</v>
      </c>
      <c r="F277" t="s">
        <v>2626</v>
      </c>
      <c r="G277" t="s">
        <v>2550</v>
      </c>
      <c r="H277" t="s">
        <v>2627</v>
      </c>
      <c r="J277" t="s">
        <v>3051</v>
      </c>
    </row>
    <row r="278" spans="1:10">
      <c r="A278">
        <v>277</v>
      </c>
      <c r="B278" t="s">
        <v>1548</v>
      </c>
      <c r="C278" t="s">
        <v>127</v>
      </c>
      <c r="D278" t="s">
        <v>2628</v>
      </c>
      <c r="E278" t="s">
        <v>2629</v>
      </c>
      <c r="F278" t="s">
        <v>2630</v>
      </c>
      <c r="G278" t="s">
        <v>2187</v>
      </c>
      <c r="H278" t="s">
        <v>2631</v>
      </c>
      <c r="J278" t="s">
        <v>3051</v>
      </c>
    </row>
    <row r="279" spans="1:10">
      <c r="A279">
        <v>278</v>
      </c>
      <c r="B279" t="s">
        <v>1548</v>
      </c>
      <c r="C279" t="s">
        <v>127</v>
      </c>
      <c r="D279" t="s">
        <v>2632</v>
      </c>
      <c r="E279" t="s">
        <v>2633</v>
      </c>
      <c r="F279" t="s">
        <v>2634</v>
      </c>
      <c r="G279" t="s">
        <v>2635</v>
      </c>
      <c r="J279" t="s">
        <v>3051</v>
      </c>
    </row>
    <row r="280" spans="1:10">
      <c r="A280">
        <v>279</v>
      </c>
      <c r="B280" t="s">
        <v>1548</v>
      </c>
      <c r="C280" t="s">
        <v>127</v>
      </c>
      <c r="D280" t="s">
        <v>2636</v>
      </c>
      <c r="E280" t="s">
        <v>2637</v>
      </c>
      <c r="F280" t="s">
        <v>2638</v>
      </c>
      <c r="G280" t="s">
        <v>2639</v>
      </c>
      <c r="J280" t="s">
        <v>3051</v>
      </c>
    </row>
    <row r="281" spans="1:10">
      <c r="A281">
        <v>280</v>
      </c>
      <c r="B281" t="s">
        <v>1548</v>
      </c>
      <c r="C281" t="s">
        <v>127</v>
      </c>
      <c r="D281" t="s">
        <v>2640</v>
      </c>
      <c r="E281" t="s">
        <v>2641</v>
      </c>
      <c r="F281" t="s">
        <v>2642</v>
      </c>
      <c r="G281" t="s">
        <v>2643</v>
      </c>
      <c r="H281" t="s">
        <v>2644</v>
      </c>
      <c r="J281" t="s">
        <v>3051</v>
      </c>
    </row>
    <row r="282" spans="1:10">
      <c r="A282">
        <v>281</v>
      </c>
      <c r="B282" t="s">
        <v>1548</v>
      </c>
      <c r="C282" t="s">
        <v>127</v>
      </c>
      <c r="D282" t="s">
        <v>2645</v>
      </c>
      <c r="E282" t="s">
        <v>2646</v>
      </c>
      <c r="F282" t="s">
        <v>2647</v>
      </c>
      <c r="G282" t="s">
        <v>1982</v>
      </c>
      <c r="J282" t="s">
        <v>3051</v>
      </c>
    </row>
    <row r="283" spans="1:10">
      <c r="A283">
        <v>282</v>
      </c>
      <c r="B283" t="s">
        <v>1548</v>
      </c>
      <c r="C283" t="s">
        <v>127</v>
      </c>
      <c r="D283" t="s">
        <v>2648</v>
      </c>
      <c r="E283" t="s">
        <v>2649</v>
      </c>
      <c r="F283" t="s">
        <v>2650</v>
      </c>
      <c r="G283" t="s">
        <v>2060</v>
      </c>
      <c r="H283" t="s">
        <v>2651</v>
      </c>
      <c r="J283" t="s">
        <v>3051</v>
      </c>
    </row>
    <row r="284" spans="1:10">
      <c r="A284">
        <v>283</v>
      </c>
      <c r="B284" t="s">
        <v>1548</v>
      </c>
      <c r="C284" t="s">
        <v>127</v>
      </c>
      <c r="D284" t="s">
        <v>2652</v>
      </c>
      <c r="E284" t="s">
        <v>2653</v>
      </c>
      <c r="F284" t="s">
        <v>2654</v>
      </c>
      <c r="G284" t="s">
        <v>2655</v>
      </c>
      <c r="H284" t="s">
        <v>2656</v>
      </c>
      <c r="J284" t="s">
        <v>3051</v>
      </c>
    </row>
    <row r="285" spans="1:10">
      <c r="A285">
        <v>284</v>
      </c>
      <c r="B285" t="s">
        <v>1548</v>
      </c>
      <c r="C285" t="s">
        <v>127</v>
      </c>
      <c r="D285" t="s">
        <v>2657</v>
      </c>
      <c r="E285" t="s">
        <v>2658</v>
      </c>
      <c r="F285" t="s">
        <v>2659</v>
      </c>
      <c r="G285" t="s">
        <v>2599</v>
      </c>
      <c r="J285" t="s">
        <v>3051</v>
      </c>
    </row>
    <row r="286" spans="1:10">
      <c r="A286">
        <v>285</v>
      </c>
      <c r="B286" t="s">
        <v>1548</v>
      </c>
      <c r="C286" t="s">
        <v>127</v>
      </c>
      <c r="D286" t="s">
        <v>2660</v>
      </c>
      <c r="E286" t="s">
        <v>2661</v>
      </c>
      <c r="F286" t="s">
        <v>2662</v>
      </c>
      <c r="G286" t="s">
        <v>1908</v>
      </c>
      <c r="J286" t="s">
        <v>3051</v>
      </c>
    </row>
    <row r="287" spans="1:10">
      <c r="A287">
        <v>286</v>
      </c>
      <c r="B287" t="s">
        <v>1548</v>
      </c>
      <c r="C287" t="s">
        <v>127</v>
      </c>
      <c r="D287" t="s">
        <v>2663</v>
      </c>
      <c r="E287" t="s">
        <v>2664</v>
      </c>
      <c r="F287" t="s">
        <v>2665</v>
      </c>
      <c r="G287" t="s">
        <v>2666</v>
      </c>
      <c r="H287" t="s">
        <v>2667</v>
      </c>
      <c r="J287" t="s">
        <v>3051</v>
      </c>
    </row>
    <row r="288" spans="1:10">
      <c r="A288">
        <v>287</v>
      </c>
      <c r="B288" t="s">
        <v>1548</v>
      </c>
      <c r="C288" t="s">
        <v>127</v>
      </c>
      <c r="D288" t="s">
        <v>2668</v>
      </c>
      <c r="E288" t="s">
        <v>2669</v>
      </c>
      <c r="F288" t="s">
        <v>2670</v>
      </c>
      <c r="G288" t="s">
        <v>1767</v>
      </c>
      <c r="H288" t="s">
        <v>2671</v>
      </c>
      <c r="J288" t="s">
        <v>3051</v>
      </c>
    </row>
    <row r="289" spans="1:10">
      <c r="A289">
        <v>288</v>
      </c>
      <c r="B289" t="s">
        <v>1548</v>
      </c>
      <c r="C289" t="s">
        <v>127</v>
      </c>
      <c r="D289" t="s">
        <v>2672</v>
      </c>
      <c r="E289" t="s">
        <v>2673</v>
      </c>
      <c r="F289" t="s">
        <v>2674</v>
      </c>
      <c r="G289" t="s">
        <v>2666</v>
      </c>
      <c r="H289" t="s">
        <v>2667</v>
      </c>
      <c r="J289" t="s">
        <v>3051</v>
      </c>
    </row>
    <row r="290" spans="1:10">
      <c r="A290">
        <v>289</v>
      </c>
      <c r="B290" t="s">
        <v>1548</v>
      </c>
      <c r="C290" t="s">
        <v>127</v>
      </c>
      <c r="D290" t="s">
        <v>2675</v>
      </c>
      <c r="E290" t="s">
        <v>2676</v>
      </c>
      <c r="F290" t="s">
        <v>2677</v>
      </c>
      <c r="G290" t="s">
        <v>2678</v>
      </c>
      <c r="J290" t="s">
        <v>3051</v>
      </c>
    </row>
    <row r="291" spans="1:10">
      <c r="A291">
        <v>290</v>
      </c>
      <c r="B291" t="s">
        <v>1548</v>
      </c>
      <c r="C291" t="s">
        <v>127</v>
      </c>
      <c r="D291" t="s">
        <v>2679</v>
      </c>
      <c r="E291" t="s">
        <v>2680</v>
      </c>
      <c r="F291" t="s">
        <v>2681</v>
      </c>
      <c r="G291" t="s">
        <v>1590</v>
      </c>
      <c r="J291" t="s">
        <v>3051</v>
      </c>
    </row>
    <row r="292" spans="1:10">
      <c r="A292">
        <v>291</v>
      </c>
      <c r="B292" t="s">
        <v>1548</v>
      </c>
      <c r="C292" t="s">
        <v>127</v>
      </c>
      <c r="D292" t="s">
        <v>2682</v>
      </c>
      <c r="E292" t="s">
        <v>2683</v>
      </c>
      <c r="F292" t="s">
        <v>2684</v>
      </c>
      <c r="G292" t="s">
        <v>1594</v>
      </c>
      <c r="H292" t="s">
        <v>2685</v>
      </c>
      <c r="J292" t="s">
        <v>3051</v>
      </c>
    </row>
    <row r="293" spans="1:10">
      <c r="A293">
        <v>292</v>
      </c>
      <c r="B293" t="s">
        <v>1548</v>
      </c>
      <c r="C293" t="s">
        <v>127</v>
      </c>
      <c r="D293" t="s">
        <v>2686</v>
      </c>
      <c r="E293" t="s">
        <v>2687</v>
      </c>
      <c r="F293" t="s">
        <v>2688</v>
      </c>
      <c r="G293" t="s">
        <v>1594</v>
      </c>
      <c r="J293" t="s">
        <v>3051</v>
      </c>
    </row>
    <row r="294" spans="1:10">
      <c r="A294">
        <v>293</v>
      </c>
      <c r="B294" t="s">
        <v>1548</v>
      </c>
      <c r="C294" t="s">
        <v>127</v>
      </c>
      <c r="D294" t="s">
        <v>2689</v>
      </c>
      <c r="E294" t="s">
        <v>2690</v>
      </c>
      <c r="F294" t="s">
        <v>2691</v>
      </c>
      <c r="G294" t="s">
        <v>1594</v>
      </c>
      <c r="H294" t="s">
        <v>2692</v>
      </c>
      <c r="J294" t="s">
        <v>3051</v>
      </c>
    </row>
    <row r="295" spans="1:10">
      <c r="A295">
        <v>294</v>
      </c>
      <c r="B295" t="s">
        <v>1548</v>
      </c>
      <c r="C295" t="s">
        <v>127</v>
      </c>
      <c r="D295" t="s">
        <v>2693</v>
      </c>
      <c r="E295" t="s">
        <v>2694</v>
      </c>
      <c r="F295" t="s">
        <v>2688</v>
      </c>
      <c r="G295" t="s">
        <v>2655</v>
      </c>
      <c r="H295" t="s">
        <v>2695</v>
      </c>
      <c r="J295" t="s">
        <v>3051</v>
      </c>
    </row>
    <row r="296" spans="1:10">
      <c r="A296">
        <v>295</v>
      </c>
      <c r="B296" t="s">
        <v>1548</v>
      </c>
      <c r="C296" t="s">
        <v>127</v>
      </c>
      <c r="D296" t="s">
        <v>2696</v>
      </c>
      <c r="E296" t="s">
        <v>2697</v>
      </c>
      <c r="F296" t="s">
        <v>2698</v>
      </c>
      <c r="G296" t="s">
        <v>2550</v>
      </c>
      <c r="H296" t="s">
        <v>2699</v>
      </c>
      <c r="J296" t="s">
        <v>3051</v>
      </c>
    </row>
    <row r="297" spans="1:10">
      <c r="A297">
        <v>296</v>
      </c>
      <c r="B297" t="s">
        <v>1548</v>
      </c>
      <c r="C297" t="s">
        <v>127</v>
      </c>
      <c r="D297" t="s">
        <v>2700</v>
      </c>
      <c r="E297" t="s">
        <v>2697</v>
      </c>
      <c r="F297" t="s">
        <v>2701</v>
      </c>
      <c r="G297" t="s">
        <v>1833</v>
      </c>
      <c r="J297" t="s">
        <v>3051</v>
      </c>
    </row>
    <row r="298" spans="1:10">
      <c r="A298">
        <v>297</v>
      </c>
      <c r="B298" t="s">
        <v>1548</v>
      </c>
      <c r="C298" t="s">
        <v>127</v>
      </c>
      <c r="D298" t="s">
        <v>2702</v>
      </c>
      <c r="E298" t="s">
        <v>2703</v>
      </c>
      <c r="F298" t="s">
        <v>2704</v>
      </c>
      <c r="G298" t="s">
        <v>1585</v>
      </c>
      <c r="H298" t="s">
        <v>2705</v>
      </c>
      <c r="J298" t="s">
        <v>3051</v>
      </c>
    </row>
    <row r="299" spans="1:10">
      <c r="A299">
        <v>298</v>
      </c>
      <c r="B299" t="s">
        <v>1548</v>
      </c>
      <c r="C299" t="s">
        <v>127</v>
      </c>
      <c r="D299" t="s">
        <v>2706</v>
      </c>
      <c r="E299" t="s">
        <v>2703</v>
      </c>
      <c r="F299" t="s">
        <v>2707</v>
      </c>
      <c r="G299" t="s">
        <v>1908</v>
      </c>
      <c r="H299" t="s">
        <v>2708</v>
      </c>
      <c r="J299" t="s">
        <v>3051</v>
      </c>
    </row>
    <row r="300" spans="1:10">
      <c r="A300">
        <v>299</v>
      </c>
      <c r="B300" t="s">
        <v>1548</v>
      </c>
      <c r="C300" t="s">
        <v>127</v>
      </c>
      <c r="D300" t="s">
        <v>2709</v>
      </c>
      <c r="E300" t="s">
        <v>2710</v>
      </c>
      <c r="F300" t="s">
        <v>2711</v>
      </c>
      <c r="G300" t="s">
        <v>2040</v>
      </c>
      <c r="J300" t="s">
        <v>3051</v>
      </c>
    </row>
    <row r="301" spans="1:10">
      <c r="A301">
        <v>300</v>
      </c>
      <c r="B301" t="s">
        <v>1548</v>
      </c>
      <c r="C301" t="s">
        <v>127</v>
      </c>
      <c r="D301" t="s">
        <v>2712</v>
      </c>
      <c r="E301" t="s">
        <v>2713</v>
      </c>
      <c r="F301" t="s">
        <v>2714</v>
      </c>
      <c r="G301" t="s">
        <v>1743</v>
      </c>
      <c r="H301" t="s">
        <v>2715</v>
      </c>
      <c r="J301" t="s">
        <v>3051</v>
      </c>
    </row>
    <row r="302" spans="1:10">
      <c r="A302">
        <v>301</v>
      </c>
      <c r="B302" t="s">
        <v>1548</v>
      </c>
      <c r="C302" t="s">
        <v>127</v>
      </c>
      <c r="D302" t="s">
        <v>2716</v>
      </c>
      <c r="E302" t="s">
        <v>2717</v>
      </c>
      <c r="F302" t="s">
        <v>2718</v>
      </c>
      <c r="G302" t="s">
        <v>1594</v>
      </c>
      <c r="H302" t="s">
        <v>2719</v>
      </c>
      <c r="J302" t="s">
        <v>3051</v>
      </c>
    </row>
    <row r="303" spans="1:10">
      <c r="A303">
        <v>302</v>
      </c>
      <c r="B303" t="s">
        <v>1548</v>
      </c>
      <c r="C303" t="s">
        <v>127</v>
      </c>
      <c r="D303" t="s">
        <v>2720</v>
      </c>
      <c r="E303" t="s">
        <v>2721</v>
      </c>
      <c r="F303" t="s">
        <v>2722</v>
      </c>
      <c r="G303" t="s">
        <v>1590</v>
      </c>
      <c r="H303" t="s">
        <v>2723</v>
      </c>
      <c r="J303" t="s">
        <v>3051</v>
      </c>
    </row>
    <row r="304" spans="1:10">
      <c r="A304">
        <v>303</v>
      </c>
      <c r="B304" t="s">
        <v>1548</v>
      </c>
      <c r="C304" t="s">
        <v>127</v>
      </c>
      <c r="D304" t="s">
        <v>2724</v>
      </c>
      <c r="E304" t="s">
        <v>2725</v>
      </c>
      <c r="F304" t="s">
        <v>2726</v>
      </c>
      <c r="G304" t="s">
        <v>2666</v>
      </c>
      <c r="H304" t="s">
        <v>2727</v>
      </c>
      <c r="J304" t="s">
        <v>3051</v>
      </c>
    </row>
    <row r="305" spans="1:10">
      <c r="A305">
        <v>304</v>
      </c>
      <c r="B305" t="s">
        <v>1548</v>
      </c>
      <c r="C305" t="s">
        <v>127</v>
      </c>
      <c r="D305" t="s">
        <v>2728</v>
      </c>
      <c r="E305" t="s">
        <v>2729</v>
      </c>
      <c r="F305" t="s">
        <v>2730</v>
      </c>
      <c r="G305" t="s">
        <v>1562</v>
      </c>
      <c r="H305" t="s">
        <v>2731</v>
      </c>
      <c r="J305" t="s">
        <v>3051</v>
      </c>
    </row>
    <row r="306" spans="1:10">
      <c r="A306">
        <v>305</v>
      </c>
      <c r="B306" t="s">
        <v>1548</v>
      </c>
      <c r="C306" t="s">
        <v>127</v>
      </c>
      <c r="D306" t="s">
        <v>2732</v>
      </c>
      <c r="E306" t="s">
        <v>2733</v>
      </c>
      <c r="F306" t="s">
        <v>2734</v>
      </c>
      <c r="G306" t="s">
        <v>2124</v>
      </c>
      <c r="H306" t="s">
        <v>2735</v>
      </c>
      <c r="J306" t="s">
        <v>3051</v>
      </c>
    </row>
    <row r="307" spans="1:10">
      <c r="A307">
        <v>306</v>
      </c>
      <c r="B307" t="s">
        <v>1548</v>
      </c>
      <c r="C307" t="s">
        <v>127</v>
      </c>
      <c r="D307" t="s">
        <v>2736</v>
      </c>
      <c r="E307" t="s">
        <v>2737</v>
      </c>
      <c r="F307" t="s">
        <v>2738</v>
      </c>
      <c r="G307" t="s">
        <v>1562</v>
      </c>
      <c r="H307" t="s">
        <v>2739</v>
      </c>
      <c r="J307" t="s">
        <v>3051</v>
      </c>
    </row>
    <row r="308" spans="1:10">
      <c r="A308">
        <v>307</v>
      </c>
      <c r="B308" t="s">
        <v>1548</v>
      </c>
      <c r="C308" t="s">
        <v>127</v>
      </c>
      <c r="D308" t="s">
        <v>2740</v>
      </c>
      <c r="E308" t="s">
        <v>2741</v>
      </c>
      <c r="F308" t="s">
        <v>2742</v>
      </c>
      <c r="G308" t="s">
        <v>1718</v>
      </c>
      <c r="H308" t="s">
        <v>2743</v>
      </c>
      <c r="J308" t="s">
        <v>3051</v>
      </c>
    </row>
    <row r="309" spans="1:10">
      <c r="A309">
        <v>308</v>
      </c>
      <c r="B309" t="s">
        <v>1548</v>
      </c>
      <c r="C309" t="s">
        <v>127</v>
      </c>
      <c r="D309" t="s">
        <v>2744</v>
      </c>
      <c r="E309" t="s">
        <v>2745</v>
      </c>
      <c r="F309" t="s">
        <v>2746</v>
      </c>
      <c r="G309" t="s">
        <v>2550</v>
      </c>
      <c r="H309" t="s">
        <v>2747</v>
      </c>
      <c r="J309" t="s">
        <v>3051</v>
      </c>
    </row>
    <row r="310" spans="1:10">
      <c r="A310">
        <v>309</v>
      </c>
      <c r="B310" t="s">
        <v>1548</v>
      </c>
      <c r="C310" t="s">
        <v>127</v>
      </c>
      <c r="D310" t="s">
        <v>2748</v>
      </c>
      <c r="E310" t="s">
        <v>2749</v>
      </c>
      <c r="F310" t="s">
        <v>2750</v>
      </c>
      <c r="G310" t="s">
        <v>2550</v>
      </c>
      <c r="H310" t="s">
        <v>2751</v>
      </c>
      <c r="J310" t="s">
        <v>3051</v>
      </c>
    </row>
    <row r="311" spans="1:10">
      <c r="A311">
        <v>310</v>
      </c>
      <c r="B311" t="s">
        <v>1548</v>
      </c>
      <c r="C311" t="s">
        <v>127</v>
      </c>
      <c r="D311" t="s">
        <v>2752</v>
      </c>
      <c r="E311" t="s">
        <v>2753</v>
      </c>
      <c r="F311" t="s">
        <v>2754</v>
      </c>
      <c r="G311" t="s">
        <v>2040</v>
      </c>
      <c r="J311" t="s">
        <v>3051</v>
      </c>
    </row>
    <row r="312" spans="1:10">
      <c r="A312">
        <v>311</v>
      </c>
      <c r="B312" t="s">
        <v>1548</v>
      </c>
      <c r="C312" t="s">
        <v>127</v>
      </c>
      <c r="D312" t="s">
        <v>2755</v>
      </c>
      <c r="E312" t="s">
        <v>2756</v>
      </c>
      <c r="F312" t="s">
        <v>2757</v>
      </c>
      <c r="G312" t="s">
        <v>1718</v>
      </c>
      <c r="H312" t="s">
        <v>2758</v>
      </c>
      <c r="J312" t="s">
        <v>3051</v>
      </c>
    </row>
    <row r="313" spans="1:10">
      <c r="A313">
        <v>312</v>
      </c>
      <c r="B313" t="s">
        <v>1548</v>
      </c>
      <c r="C313" t="s">
        <v>127</v>
      </c>
      <c r="D313" t="s">
        <v>2759</v>
      </c>
      <c r="E313" t="s">
        <v>2760</v>
      </c>
      <c r="F313" t="s">
        <v>2761</v>
      </c>
      <c r="G313" t="s">
        <v>2762</v>
      </c>
      <c r="H313" t="s">
        <v>2763</v>
      </c>
      <c r="J313" t="s">
        <v>3051</v>
      </c>
    </row>
    <row r="314" spans="1:10">
      <c r="A314">
        <v>313</v>
      </c>
      <c r="B314" t="s">
        <v>1548</v>
      </c>
      <c r="C314" t="s">
        <v>127</v>
      </c>
      <c r="D314" t="s">
        <v>2764</v>
      </c>
      <c r="E314" t="s">
        <v>2765</v>
      </c>
      <c r="F314" t="s">
        <v>2766</v>
      </c>
      <c r="G314" t="s">
        <v>1594</v>
      </c>
      <c r="H314" t="s">
        <v>2767</v>
      </c>
      <c r="J314" t="s">
        <v>3051</v>
      </c>
    </row>
    <row r="315" spans="1:10">
      <c r="A315">
        <v>314</v>
      </c>
      <c r="B315" t="s">
        <v>1548</v>
      </c>
      <c r="C315" t="s">
        <v>127</v>
      </c>
      <c r="D315" t="s">
        <v>2768</v>
      </c>
      <c r="E315" t="s">
        <v>2769</v>
      </c>
      <c r="F315" t="s">
        <v>2770</v>
      </c>
      <c r="G315" t="s">
        <v>1999</v>
      </c>
      <c r="H315" t="s">
        <v>2771</v>
      </c>
      <c r="J315" t="s">
        <v>3051</v>
      </c>
    </row>
    <row r="316" spans="1:10">
      <c r="A316">
        <v>315</v>
      </c>
      <c r="B316" t="s">
        <v>1548</v>
      </c>
      <c r="C316" t="s">
        <v>127</v>
      </c>
      <c r="D316" t="s">
        <v>2772</v>
      </c>
      <c r="E316" t="s">
        <v>2773</v>
      </c>
      <c r="F316" t="s">
        <v>2774</v>
      </c>
      <c r="G316" t="s">
        <v>1562</v>
      </c>
      <c r="H316" t="s">
        <v>2775</v>
      </c>
      <c r="J316" t="s">
        <v>3051</v>
      </c>
    </row>
    <row r="317" spans="1:10">
      <c r="A317">
        <v>316</v>
      </c>
      <c r="B317" t="s">
        <v>1548</v>
      </c>
      <c r="C317" t="s">
        <v>127</v>
      </c>
      <c r="D317" t="s">
        <v>2776</v>
      </c>
      <c r="E317" t="s">
        <v>2777</v>
      </c>
      <c r="F317" t="s">
        <v>2778</v>
      </c>
      <c r="G317" t="s">
        <v>2779</v>
      </c>
      <c r="H317" t="s">
        <v>2780</v>
      </c>
      <c r="J317" t="s">
        <v>3051</v>
      </c>
    </row>
    <row r="318" spans="1:10">
      <c r="A318">
        <v>317</v>
      </c>
      <c r="B318" t="s">
        <v>1548</v>
      </c>
      <c r="C318" t="s">
        <v>127</v>
      </c>
      <c r="D318" t="s">
        <v>2781</v>
      </c>
      <c r="E318" t="s">
        <v>2782</v>
      </c>
      <c r="F318" t="s">
        <v>2783</v>
      </c>
      <c r="G318" t="s">
        <v>2678</v>
      </c>
      <c r="H318" t="s">
        <v>1886</v>
      </c>
      <c r="J318" t="s">
        <v>3051</v>
      </c>
    </row>
    <row r="319" spans="1:10">
      <c r="A319">
        <v>318</v>
      </c>
      <c r="B319" t="s">
        <v>1548</v>
      </c>
      <c r="C319" t="s">
        <v>127</v>
      </c>
      <c r="D319" t="s">
        <v>2784</v>
      </c>
      <c r="E319" t="s">
        <v>2785</v>
      </c>
      <c r="F319" t="s">
        <v>2786</v>
      </c>
      <c r="G319" t="s">
        <v>2119</v>
      </c>
      <c r="H319" t="s">
        <v>2787</v>
      </c>
      <c r="J319" t="s">
        <v>3051</v>
      </c>
    </row>
    <row r="320" spans="1:10">
      <c r="A320">
        <v>319</v>
      </c>
      <c r="B320" t="s">
        <v>1548</v>
      </c>
      <c r="C320" t="s">
        <v>127</v>
      </c>
      <c r="D320" t="s">
        <v>2788</v>
      </c>
      <c r="E320" t="s">
        <v>2789</v>
      </c>
      <c r="F320" t="s">
        <v>2790</v>
      </c>
      <c r="G320" t="s">
        <v>1581</v>
      </c>
      <c r="H320" t="s">
        <v>2791</v>
      </c>
      <c r="J320" t="s">
        <v>3051</v>
      </c>
    </row>
    <row r="321" spans="1:10">
      <c r="A321">
        <v>320</v>
      </c>
      <c r="B321" t="s">
        <v>1548</v>
      </c>
      <c r="C321" t="s">
        <v>127</v>
      </c>
      <c r="D321" t="s">
        <v>2792</v>
      </c>
      <c r="E321" t="s">
        <v>2793</v>
      </c>
      <c r="F321" t="s">
        <v>2794</v>
      </c>
      <c r="G321" t="s">
        <v>1562</v>
      </c>
      <c r="H321" t="s">
        <v>2795</v>
      </c>
      <c r="J321" t="s">
        <v>3051</v>
      </c>
    </row>
    <row r="322" spans="1:10">
      <c r="A322">
        <v>321</v>
      </c>
      <c r="B322" t="s">
        <v>1548</v>
      </c>
      <c r="C322" t="s">
        <v>127</v>
      </c>
      <c r="D322" t="s">
        <v>2796</v>
      </c>
      <c r="E322" t="s">
        <v>2797</v>
      </c>
      <c r="F322" t="s">
        <v>2798</v>
      </c>
      <c r="G322" t="s">
        <v>1936</v>
      </c>
      <c r="J322" t="s">
        <v>3051</v>
      </c>
    </row>
    <row r="323" spans="1:10">
      <c r="A323">
        <v>322</v>
      </c>
      <c r="B323" t="s">
        <v>1548</v>
      </c>
      <c r="C323" t="s">
        <v>127</v>
      </c>
      <c r="D323" t="s">
        <v>2799</v>
      </c>
      <c r="E323" t="s">
        <v>2800</v>
      </c>
      <c r="F323" t="s">
        <v>2801</v>
      </c>
      <c r="G323" t="s">
        <v>1562</v>
      </c>
      <c r="H323" t="s">
        <v>2802</v>
      </c>
      <c r="J323" t="s">
        <v>3051</v>
      </c>
    </row>
    <row r="324" spans="1:10">
      <c r="A324">
        <v>323</v>
      </c>
      <c r="B324" t="s">
        <v>1548</v>
      </c>
      <c r="C324" t="s">
        <v>127</v>
      </c>
      <c r="D324" t="s">
        <v>2803</v>
      </c>
      <c r="E324" t="s">
        <v>2804</v>
      </c>
      <c r="F324" t="s">
        <v>2805</v>
      </c>
      <c r="G324" t="s">
        <v>2806</v>
      </c>
      <c r="H324" t="s">
        <v>2807</v>
      </c>
      <c r="J324" t="s">
        <v>3051</v>
      </c>
    </row>
    <row r="325" spans="1:10">
      <c r="A325">
        <v>324</v>
      </c>
      <c r="B325" t="s">
        <v>1548</v>
      </c>
      <c r="C325" t="s">
        <v>127</v>
      </c>
      <c r="D325" t="s">
        <v>2808</v>
      </c>
      <c r="E325" t="s">
        <v>2809</v>
      </c>
      <c r="F325" t="s">
        <v>2810</v>
      </c>
      <c r="G325" t="s">
        <v>2811</v>
      </c>
      <c r="J325" t="s">
        <v>3051</v>
      </c>
    </row>
    <row r="326" spans="1:10">
      <c r="A326">
        <v>325</v>
      </c>
      <c r="B326" t="s">
        <v>1548</v>
      </c>
      <c r="C326" t="s">
        <v>127</v>
      </c>
      <c r="D326" t="s">
        <v>2812</v>
      </c>
      <c r="E326" t="s">
        <v>2813</v>
      </c>
      <c r="F326" t="s">
        <v>2814</v>
      </c>
      <c r="G326" t="s">
        <v>1936</v>
      </c>
      <c r="H326" t="s">
        <v>2815</v>
      </c>
      <c r="J326" t="s">
        <v>3051</v>
      </c>
    </row>
    <row r="327" spans="1:10">
      <c r="A327">
        <v>326</v>
      </c>
      <c r="B327" t="s">
        <v>1548</v>
      </c>
      <c r="C327" t="s">
        <v>127</v>
      </c>
      <c r="D327" t="s">
        <v>2816</v>
      </c>
      <c r="E327" t="s">
        <v>2817</v>
      </c>
      <c r="F327" t="s">
        <v>2818</v>
      </c>
      <c r="G327" t="s">
        <v>1590</v>
      </c>
      <c r="H327" t="s">
        <v>2819</v>
      </c>
      <c r="J327" t="s">
        <v>3051</v>
      </c>
    </row>
    <row r="328" spans="1:10">
      <c r="A328">
        <v>327</v>
      </c>
      <c r="B328" t="s">
        <v>1548</v>
      </c>
      <c r="C328" t="s">
        <v>127</v>
      </c>
      <c r="D328" t="s">
        <v>2820</v>
      </c>
      <c r="E328" t="s">
        <v>2821</v>
      </c>
      <c r="F328" t="s">
        <v>2822</v>
      </c>
      <c r="G328" t="s">
        <v>2823</v>
      </c>
      <c r="H328" t="s">
        <v>2824</v>
      </c>
      <c r="J328" t="s">
        <v>3051</v>
      </c>
    </row>
    <row r="329" spans="1:10">
      <c r="A329">
        <v>328</v>
      </c>
      <c r="B329" t="s">
        <v>1548</v>
      </c>
      <c r="C329" t="s">
        <v>127</v>
      </c>
      <c r="D329" t="s">
        <v>2825</v>
      </c>
      <c r="E329" t="s">
        <v>2826</v>
      </c>
      <c r="F329" t="s">
        <v>2827</v>
      </c>
      <c r="G329" t="s">
        <v>2440</v>
      </c>
      <c r="J329" t="s">
        <v>3051</v>
      </c>
    </row>
    <row r="330" spans="1:10">
      <c r="A330">
        <v>329</v>
      </c>
      <c r="B330" t="s">
        <v>1548</v>
      </c>
      <c r="C330" t="s">
        <v>127</v>
      </c>
      <c r="D330" t="s">
        <v>2828</v>
      </c>
      <c r="E330" t="s">
        <v>2829</v>
      </c>
      <c r="F330" t="s">
        <v>2830</v>
      </c>
      <c r="G330" t="s">
        <v>1594</v>
      </c>
      <c r="H330" t="s">
        <v>2831</v>
      </c>
      <c r="J330" t="s">
        <v>3051</v>
      </c>
    </row>
    <row r="331" spans="1:10">
      <c r="A331">
        <v>330</v>
      </c>
      <c r="B331" t="s">
        <v>1548</v>
      </c>
      <c r="C331" t="s">
        <v>127</v>
      </c>
      <c r="D331" t="s">
        <v>2832</v>
      </c>
      <c r="E331" t="s">
        <v>2833</v>
      </c>
      <c r="F331" t="s">
        <v>2801</v>
      </c>
      <c r="G331" t="s">
        <v>1590</v>
      </c>
      <c r="H331" t="s">
        <v>2834</v>
      </c>
      <c r="J331" t="s">
        <v>3051</v>
      </c>
    </row>
    <row r="332" spans="1:10">
      <c r="A332">
        <v>331</v>
      </c>
      <c r="B332" t="s">
        <v>1548</v>
      </c>
      <c r="C332" t="s">
        <v>127</v>
      </c>
      <c r="D332" t="s">
        <v>2835</v>
      </c>
      <c r="E332" t="s">
        <v>2836</v>
      </c>
      <c r="F332" t="s">
        <v>2837</v>
      </c>
      <c r="G332" t="s">
        <v>2779</v>
      </c>
      <c r="H332" t="s">
        <v>2310</v>
      </c>
      <c r="J332" t="s">
        <v>3051</v>
      </c>
    </row>
    <row r="333" spans="1:10">
      <c r="A333">
        <v>332</v>
      </c>
      <c r="B333" t="s">
        <v>1548</v>
      </c>
      <c r="C333" t="s">
        <v>127</v>
      </c>
      <c r="D333" t="s">
        <v>2838</v>
      </c>
      <c r="E333" t="s">
        <v>2839</v>
      </c>
      <c r="F333" t="s">
        <v>2840</v>
      </c>
      <c r="G333" t="s">
        <v>1662</v>
      </c>
      <c r="H333" t="s">
        <v>2841</v>
      </c>
      <c r="J333" t="s">
        <v>3051</v>
      </c>
    </row>
    <row r="334" spans="1:10">
      <c r="A334">
        <v>333</v>
      </c>
      <c r="B334" t="s">
        <v>1548</v>
      </c>
      <c r="C334" t="s">
        <v>127</v>
      </c>
      <c r="D334" t="s">
        <v>2842</v>
      </c>
      <c r="E334" t="s">
        <v>2843</v>
      </c>
      <c r="F334" t="s">
        <v>2844</v>
      </c>
      <c r="G334" t="s">
        <v>2119</v>
      </c>
      <c r="H334" t="s">
        <v>2845</v>
      </c>
      <c r="J334" t="s">
        <v>3051</v>
      </c>
    </row>
    <row r="335" spans="1:10">
      <c r="A335">
        <v>334</v>
      </c>
      <c r="B335" t="s">
        <v>1548</v>
      </c>
      <c r="C335" t="s">
        <v>127</v>
      </c>
      <c r="D335" t="s">
        <v>2846</v>
      </c>
      <c r="E335" t="s">
        <v>2847</v>
      </c>
      <c r="F335" t="s">
        <v>2848</v>
      </c>
      <c r="G335" t="s">
        <v>2550</v>
      </c>
      <c r="H335" t="s">
        <v>2849</v>
      </c>
      <c r="J335" t="s">
        <v>3051</v>
      </c>
    </row>
    <row r="336" spans="1:10">
      <c r="A336">
        <v>335</v>
      </c>
      <c r="B336" t="s">
        <v>1548</v>
      </c>
      <c r="C336" t="s">
        <v>127</v>
      </c>
      <c r="D336" t="s">
        <v>2850</v>
      </c>
      <c r="E336" t="s">
        <v>2851</v>
      </c>
      <c r="F336" t="s">
        <v>2852</v>
      </c>
      <c r="G336" t="s">
        <v>1828</v>
      </c>
      <c r="H336" t="s">
        <v>2241</v>
      </c>
      <c r="J336" t="s">
        <v>3051</v>
      </c>
    </row>
    <row r="337" spans="1:10">
      <c r="A337">
        <v>336</v>
      </c>
      <c r="B337" t="s">
        <v>1548</v>
      </c>
      <c r="C337" t="s">
        <v>127</v>
      </c>
      <c r="D337" t="s">
        <v>2853</v>
      </c>
      <c r="E337" t="s">
        <v>2854</v>
      </c>
      <c r="F337" t="s">
        <v>2855</v>
      </c>
      <c r="G337" t="s">
        <v>1936</v>
      </c>
      <c r="H337" t="s">
        <v>2856</v>
      </c>
      <c r="J337" t="s">
        <v>3051</v>
      </c>
    </row>
    <row r="338" spans="1:10">
      <c r="A338">
        <v>337</v>
      </c>
      <c r="B338" t="s">
        <v>1548</v>
      </c>
      <c r="C338" t="s">
        <v>127</v>
      </c>
      <c r="D338" t="s">
        <v>2857</v>
      </c>
      <c r="E338" t="s">
        <v>2858</v>
      </c>
      <c r="F338" t="s">
        <v>2859</v>
      </c>
      <c r="G338" t="s">
        <v>2040</v>
      </c>
      <c r="J338" t="s">
        <v>3051</v>
      </c>
    </row>
    <row r="339" spans="1:10">
      <c r="A339">
        <v>338</v>
      </c>
      <c r="B339" t="s">
        <v>1548</v>
      </c>
      <c r="C339" t="s">
        <v>127</v>
      </c>
      <c r="D339" t="s">
        <v>2860</v>
      </c>
      <c r="E339" t="s">
        <v>2861</v>
      </c>
      <c r="F339" t="s">
        <v>2862</v>
      </c>
      <c r="G339" t="s">
        <v>1617</v>
      </c>
      <c r="H339" t="s">
        <v>2863</v>
      </c>
      <c r="J339" t="s">
        <v>3051</v>
      </c>
    </row>
    <row r="340" spans="1:10">
      <c r="A340">
        <v>339</v>
      </c>
      <c r="B340" t="s">
        <v>1548</v>
      </c>
      <c r="C340" t="s">
        <v>127</v>
      </c>
      <c r="D340" t="s">
        <v>2864</v>
      </c>
      <c r="E340" t="s">
        <v>2865</v>
      </c>
      <c r="F340" t="s">
        <v>2866</v>
      </c>
      <c r="G340" t="s">
        <v>1594</v>
      </c>
      <c r="H340" t="s">
        <v>2867</v>
      </c>
      <c r="J340" t="s">
        <v>3051</v>
      </c>
    </row>
    <row r="341" spans="1:10">
      <c r="A341">
        <v>340</v>
      </c>
      <c r="B341" t="s">
        <v>1548</v>
      </c>
      <c r="C341" t="s">
        <v>127</v>
      </c>
      <c r="D341" t="s">
        <v>2868</v>
      </c>
      <c r="E341" t="s">
        <v>2869</v>
      </c>
      <c r="F341" t="s">
        <v>2870</v>
      </c>
      <c r="G341" t="s">
        <v>2871</v>
      </c>
      <c r="H341" t="s">
        <v>2872</v>
      </c>
      <c r="J341" t="s">
        <v>3051</v>
      </c>
    </row>
    <row r="342" spans="1:10">
      <c r="A342">
        <v>341</v>
      </c>
      <c r="B342" t="s">
        <v>1548</v>
      </c>
      <c r="C342" t="s">
        <v>127</v>
      </c>
      <c r="D342" t="s">
        <v>2873</v>
      </c>
      <c r="E342" t="s">
        <v>2874</v>
      </c>
      <c r="F342" t="s">
        <v>2875</v>
      </c>
      <c r="G342" t="s">
        <v>1594</v>
      </c>
      <c r="H342" t="s">
        <v>2876</v>
      </c>
      <c r="J342" t="s">
        <v>3051</v>
      </c>
    </row>
    <row r="343" spans="1:10">
      <c r="A343">
        <v>342</v>
      </c>
      <c r="B343" t="s">
        <v>1548</v>
      </c>
      <c r="C343" t="s">
        <v>127</v>
      </c>
      <c r="D343" t="s">
        <v>2877</v>
      </c>
      <c r="E343" t="s">
        <v>2878</v>
      </c>
      <c r="F343" t="s">
        <v>2879</v>
      </c>
      <c r="G343" t="s">
        <v>2666</v>
      </c>
      <c r="H343" t="s">
        <v>2880</v>
      </c>
      <c r="J343" t="s">
        <v>3051</v>
      </c>
    </row>
    <row r="344" spans="1:10">
      <c r="A344">
        <v>343</v>
      </c>
      <c r="B344" t="s">
        <v>1548</v>
      </c>
      <c r="C344" t="s">
        <v>127</v>
      </c>
      <c r="D344" t="s">
        <v>2881</v>
      </c>
      <c r="E344" t="s">
        <v>2882</v>
      </c>
      <c r="F344" t="s">
        <v>2883</v>
      </c>
      <c r="G344" t="s">
        <v>1908</v>
      </c>
      <c r="H344" t="s">
        <v>2884</v>
      </c>
      <c r="J344" t="s">
        <v>3051</v>
      </c>
    </row>
    <row r="345" spans="1:10">
      <c r="A345">
        <v>344</v>
      </c>
      <c r="B345" t="s">
        <v>1548</v>
      </c>
      <c r="C345" t="s">
        <v>127</v>
      </c>
      <c r="D345" t="s">
        <v>2885</v>
      </c>
      <c r="E345" t="s">
        <v>2886</v>
      </c>
      <c r="F345" t="s">
        <v>2887</v>
      </c>
      <c r="G345" t="s">
        <v>1562</v>
      </c>
      <c r="J345" t="s">
        <v>3051</v>
      </c>
    </row>
    <row r="346" spans="1:10">
      <c r="A346">
        <v>345</v>
      </c>
      <c r="B346" t="s">
        <v>1548</v>
      </c>
      <c r="C346" t="s">
        <v>127</v>
      </c>
      <c r="D346" t="s">
        <v>2888</v>
      </c>
      <c r="E346" t="s">
        <v>2889</v>
      </c>
      <c r="F346" t="s">
        <v>2890</v>
      </c>
      <c r="G346" t="s">
        <v>1759</v>
      </c>
      <c r="H346" t="s">
        <v>2891</v>
      </c>
      <c r="J346" t="s">
        <v>3051</v>
      </c>
    </row>
    <row r="347" spans="1:10">
      <c r="A347">
        <v>346</v>
      </c>
      <c r="B347" t="s">
        <v>1548</v>
      </c>
      <c r="C347" t="s">
        <v>127</v>
      </c>
      <c r="D347" t="s">
        <v>2892</v>
      </c>
      <c r="E347" t="s">
        <v>2893</v>
      </c>
      <c r="F347" t="s">
        <v>2894</v>
      </c>
      <c r="G347" t="s">
        <v>1562</v>
      </c>
      <c r="H347" t="s">
        <v>1618</v>
      </c>
      <c r="J347" t="s">
        <v>3051</v>
      </c>
    </row>
    <row r="348" spans="1:10">
      <c r="A348">
        <v>347</v>
      </c>
      <c r="B348" t="s">
        <v>1548</v>
      </c>
      <c r="C348" t="s">
        <v>127</v>
      </c>
      <c r="D348" t="s">
        <v>2895</v>
      </c>
      <c r="E348" t="s">
        <v>2896</v>
      </c>
      <c r="F348" t="s">
        <v>2897</v>
      </c>
      <c r="G348" t="s">
        <v>1562</v>
      </c>
      <c r="H348" t="s">
        <v>2898</v>
      </c>
      <c r="J348" t="s">
        <v>3051</v>
      </c>
    </row>
    <row r="349" spans="1:10">
      <c r="A349">
        <v>348</v>
      </c>
      <c r="B349" t="s">
        <v>1548</v>
      </c>
      <c r="C349" t="s">
        <v>127</v>
      </c>
      <c r="D349" t="s">
        <v>2899</v>
      </c>
      <c r="E349" t="s">
        <v>2900</v>
      </c>
      <c r="F349" t="s">
        <v>2901</v>
      </c>
      <c r="G349" t="s">
        <v>1562</v>
      </c>
      <c r="H349" t="s">
        <v>2902</v>
      </c>
      <c r="J349" t="s">
        <v>3051</v>
      </c>
    </row>
    <row r="350" spans="1:10">
      <c r="A350">
        <v>349</v>
      </c>
      <c r="B350" t="s">
        <v>1548</v>
      </c>
      <c r="C350" t="s">
        <v>127</v>
      </c>
      <c r="D350" t="s">
        <v>2903</v>
      </c>
      <c r="E350" t="s">
        <v>2904</v>
      </c>
      <c r="F350" t="s">
        <v>2905</v>
      </c>
      <c r="G350" t="s">
        <v>2040</v>
      </c>
      <c r="J350" t="s">
        <v>3051</v>
      </c>
    </row>
    <row r="351" spans="1:10">
      <c r="A351">
        <v>350</v>
      </c>
      <c r="B351" t="s">
        <v>1548</v>
      </c>
      <c r="C351" t="s">
        <v>127</v>
      </c>
      <c r="D351" t="s">
        <v>2906</v>
      </c>
      <c r="E351" t="s">
        <v>2907</v>
      </c>
      <c r="F351" t="s">
        <v>2908</v>
      </c>
      <c r="G351" t="s">
        <v>2119</v>
      </c>
      <c r="H351" t="s">
        <v>2909</v>
      </c>
      <c r="J351" t="s">
        <v>3051</v>
      </c>
    </row>
    <row r="352" spans="1:10">
      <c r="A352">
        <v>351</v>
      </c>
      <c r="B352" t="s">
        <v>1548</v>
      </c>
      <c r="C352" t="s">
        <v>127</v>
      </c>
      <c r="D352" t="s">
        <v>2910</v>
      </c>
      <c r="E352" t="s">
        <v>2911</v>
      </c>
      <c r="F352" t="s">
        <v>2912</v>
      </c>
      <c r="G352" t="s">
        <v>1562</v>
      </c>
      <c r="H352" t="s">
        <v>2913</v>
      </c>
      <c r="J352" t="s">
        <v>3051</v>
      </c>
    </row>
    <row r="353" spans="1:10">
      <c r="A353">
        <v>352</v>
      </c>
      <c r="B353" t="s">
        <v>1548</v>
      </c>
      <c r="C353" t="s">
        <v>127</v>
      </c>
      <c r="D353" t="s">
        <v>2914</v>
      </c>
      <c r="E353" t="s">
        <v>2915</v>
      </c>
      <c r="F353" t="s">
        <v>2916</v>
      </c>
      <c r="G353" t="s">
        <v>1936</v>
      </c>
      <c r="H353" t="s">
        <v>2917</v>
      </c>
      <c r="J353" t="s">
        <v>3051</v>
      </c>
    </row>
    <row r="354" spans="1:10">
      <c r="A354">
        <v>353</v>
      </c>
      <c r="B354" t="s">
        <v>1548</v>
      </c>
      <c r="C354" t="s">
        <v>127</v>
      </c>
      <c r="D354" t="s">
        <v>2918</v>
      </c>
      <c r="E354" t="s">
        <v>2919</v>
      </c>
      <c r="F354" t="s">
        <v>2920</v>
      </c>
      <c r="G354" t="s">
        <v>1562</v>
      </c>
      <c r="H354" t="s">
        <v>2921</v>
      </c>
      <c r="J354" t="s">
        <v>3051</v>
      </c>
    </row>
    <row r="355" spans="1:10">
      <c r="A355">
        <v>354</v>
      </c>
      <c r="B355" t="s">
        <v>1548</v>
      </c>
      <c r="C355" t="s">
        <v>127</v>
      </c>
      <c r="D355" t="s">
        <v>2922</v>
      </c>
      <c r="E355" t="s">
        <v>2923</v>
      </c>
      <c r="F355" t="s">
        <v>2924</v>
      </c>
      <c r="G355" t="s">
        <v>1617</v>
      </c>
      <c r="H355" t="s">
        <v>2925</v>
      </c>
      <c r="J355" t="s">
        <v>3051</v>
      </c>
    </row>
    <row r="356" spans="1:10">
      <c r="A356">
        <v>355</v>
      </c>
      <c r="B356" t="s">
        <v>1548</v>
      </c>
      <c r="C356" t="s">
        <v>127</v>
      </c>
      <c r="D356" t="s">
        <v>2926</v>
      </c>
      <c r="E356" t="s">
        <v>2927</v>
      </c>
      <c r="F356" t="s">
        <v>2928</v>
      </c>
      <c r="G356" t="s">
        <v>2929</v>
      </c>
      <c r="H356" t="s">
        <v>2930</v>
      </c>
      <c r="J356" t="s">
        <v>3051</v>
      </c>
    </row>
    <row r="357" spans="1:10">
      <c r="A357">
        <v>356</v>
      </c>
      <c r="B357" t="s">
        <v>1548</v>
      </c>
      <c r="C357" t="s">
        <v>127</v>
      </c>
      <c r="D357" t="s">
        <v>2931</v>
      </c>
      <c r="E357" t="s">
        <v>2932</v>
      </c>
      <c r="F357" t="s">
        <v>2933</v>
      </c>
      <c r="G357" t="s">
        <v>1594</v>
      </c>
      <c r="H357" t="s">
        <v>2934</v>
      </c>
      <c r="J357" t="s">
        <v>3051</v>
      </c>
    </row>
    <row r="358" spans="1:10">
      <c r="A358">
        <v>357</v>
      </c>
      <c r="B358" t="s">
        <v>1548</v>
      </c>
      <c r="C358" t="s">
        <v>127</v>
      </c>
      <c r="D358" t="s">
        <v>2935</v>
      </c>
      <c r="E358" t="s">
        <v>2936</v>
      </c>
      <c r="F358" t="s">
        <v>2937</v>
      </c>
      <c r="G358" t="s">
        <v>2040</v>
      </c>
      <c r="J358" t="s">
        <v>3051</v>
      </c>
    </row>
    <row r="359" spans="1:10">
      <c r="A359">
        <v>358</v>
      </c>
      <c r="B359" t="s">
        <v>1548</v>
      </c>
      <c r="C359" t="s">
        <v>127</v>
      </c>
      <c r="D359" t="s">
        <v>2938</v>
      </c>
      <c r="E359" t="s">
        <v>2939</v>
      </c>
      <c r="F359" t="s">
        <v>2940</v>
      </c>
      <c r="G359" t="s">
        <v>2941</v>
      </c>
      <c r="H359" t="s">
        <v>2942</v>
      </c>
      <c r="J359" t="s">
        <v>3051</v>
      </c>
    </row>
    <row r="360" spans="1:10">
      <c r="A360">
        <v>359</v>
      </c>
      <c r="B360" t="s">
        <v>1548</v>
      </c>
      <c r="C360" t="s">
        <v>127</v>
      </c>
      <c r="D360" t="s">
        <v>2943</v>
      </c>
      <c r="E360" t="s">
        <v>2944</v>
      </c>
      <c r="F360" t="s">
        <v>2945</v>
      </c>
      <c r="G360" t="s">
        <v>2440</v>
      </c>
      <c r="J360" t="s">
        <v>3051</v>
      </c>
    </row>
    <row r="361" spans="1:10">
      <c r="A361">
        <v>360</v>
      </c>
      <c r="B361" t="s">
        <v>1548</v>
      </c>
      <c r="C361" t="s">
        <v>127</v>
      </c>
      <c r="D361" t="s">
        <v>2946</v>
      </c>
      <c r="E361" t="s">
        <v>2947</v>
      </c>
      <c r="F361" t="s">
        <v>2948</v>
      </c>
      <c r="G361" t="s">
        <v>1718</v>
      </c>
      <c r="J361" t="s">
        <v>3051</v>
      </c>
    </row>
    <row r="362" spans="1:10">
      <c r="A362">
        <v>361</v>
      </c>
      <c r="B362" t="s">
        <v>1548</v>
      </c>
      <c r="C362" t="s">
        <v>127</v>
      </c>
      <c r="D362" t="s">
        <v>2949</v>
      </c>
      <c r="E362" t="s">
        <v>2950</v>
      </c>
      <c r="F362" t="s">
        <v>2951</v>
      </c>
      <c r="G362" t="s">
        <v>1696</v>
      </c>
      <c r="H362" t="s">
        <v>1886</v>
      </c>
      <c r="J362" t="s">
        <v>3051</v>
      </c>
    </row>
    <row r="363" spans="1:10">
      <c r="A363">
        <v>362</v>
      </c>
      <c r="B363" t="s">
        <v>1548</v>
      </c>
      <c r="C363" t="s">
        <v>127</v>
      </c>
      <c r="D363" t="s">
        <v>2952</v>
      </c>
      <c r="E363" t="s">
        <v>2953</v>
      </c>
      <c r="F363" t="s">
        <v>2954</v>
      </c>
      <c r="G363" t="s">
        <v>2635</v>
      </c>
      <c r="H363" t="s">
        <v>2955</v>
      </c>
      <c r="J363" t="s">
        <v>3051</v>
      </c>
    </row>
    <row r="364" spans="1:10">
      <c r="A364">
        <v>363</v>
      </c>
      <c r="B364" t="s">
        <v>1548</v>
      </c>
      <c r="C364" t="s">
        <v>127</v>
      </c>
      <c r="D364" t="s">
        <v>2956</v>
      </c>
      <c r="E364" t="s">
        <v>2957</v>
      </c>
      <c r="F364" t="s">
        <v>2958</v>
      </c>
      <c r="G364" t="s">
        <v>2959</v>
      </c>
      <c r="H364" t="s">
        <v>2960</v>
      </c>
      <c r="J364" t="s">
        <v>3051</v>
      </c>
    </row>
    <row r="365" spans="1:10">
      <c r="A365">
        <v>364</v>
      </c>
      <c r="B365" t="s">
        <v>1548</v>
      </c>
      <c r="C365" t="s">
        <v>127</v>
      </c>
      <c r="D365" t="s">
        <v>2961</v>
      </c>
      <c r="E365" t="s">
        <v>2962</v>
      </c>
      <c r="F365" t="s">
        <v>2963</v>
      </c>
      <c r="G365" t="s">
        <v>1696</v>
      </c>
      <c r="H365" t="s">
        <v>1886</v>
      </c>
      <c r="J365" t="s">
        <v>3051</v>
      </c>
    </row>
    <row r="366" spans="1:10">
      <c r="A366">
        <v>365</v>
      </c>
      <c r="B366" t="s">
        <v>1548</v>
      </c>
      <c r="C366" t="s">
        <v>127</v>
      </c>
      <c r="D366" t="s">
        <v>2964</v>
      </c>
      <c r="E366" t="s">
        <v>2965</v>
      </c>
      <c r="F366" t="s">
        <v>2966</v>
      </c>
      <c r="G366" t="s">
        <v>2967</v>
      </c>
      <c r="J366" t="s">
        <v>3051</v>
      </c>
    </row>
    <row r="367" spans="1:10">
      <c r="A367">
        <v>366</v>
      </c>
      <c r="B367" t="s">
        <v>1548</v>
      </c>
      <c r="C367" t="s">
        <v>127</v>
      </c>
      <c r="D367" t="s">
        <v>2968</v>
      </c>
      <c r="E367" t="s">
        <v>2969</v>
      </c>
      <c r="F367" t="s">
        <v>2970</v>
      </c>
      <c r="G367" t="s">
        <v>1585</v>
      </c>
      <c r="H367" t="s">
        <v>2971</v>
      </c>
      <c r="J367" t="s">
        <v>3051</v>
      </c>
    </row>
    <row r="368" spans="1:10">
      <c r="A368">
        <v>367</v>
      </c>
      <c r="B368" t="s">
        <v>1548</v>
      </c>
      <c r="C368" t="s">
        <v>127</v>
      </c>
      <c r="D368" t="s">
        <v>2972</v>
      </c>
      <c r="E368" t="s">
        <v>2973</v>
      </c>
      <c r="F368" t="s">
        <v>2974</v>
      </c>
      <c r="G368" t="s">
        <v>1696</v>
      </c>
      <c r="H368" t="s">
        <v>1886</v>
      </c>
      <c r="J368" t="s">
        <v>3051</v>
      </c>
    </row>
    <row r="369" spans="1:10">
      <c r="A369">
        <v>368</v>
      </c>
      <c r="B369" t="s">
        <v>1548</v>
      </c>
      <c r="C369" t="s">
        <v>127</v>
      </c>
      <c r="D369" t="s">
        <v>2975</v>
      </c>
      <c r="E369" t="s">
        <v>2976</v>
      </c>
      <c r="F369" t="s">
        <v>2977</v>
      </c>
      <c r="G369" t="s">
        <v>2978</v>
      </c>
      <c r="J369" t="s">
        <v>3051</v>
      </c>
    </row>
    <row r="370" spans="1:10">
      <c r="A370">
        <v>369</v>
      </c>
      <c r="B370" t="s">
        <v>1548</v>
      </c>
      <c r="C370" t="s">
        <v>127</v>
      </c>
      <c r="D370" t="s">
        <v>2979</v>
      </c>
      <c r="E370" t="s">
        <v>2980</v>
      </c>
      <c r="F370" t="s">
        <v>2981</v>
      </c>
      <c r="G370" t="s">
        <v>2982</v>
      </c>
      <c r="H370" t="s">
        <v>2983</v>
      </c>
      <c r="J370" t="s">
        <v>3051</v>
      </c>
    </row>
    <row r="371" spans="1:10">
      <c r="A371">
        <v>370</v>
      </c>
      <c r="B371" t="s">
        <v>1548</v>
      </c>
      <c r="C371" t="s">
        <v>127</v>
      </c>
      <c r="D371" t="s">
        <v>2984</v>
      </c>
      <c r="E371" t="s">
        <v>2985</v>
      </c>
      <c r="F371" t="s">
        <v>2986</v>
      </c>
      <c r="G371" t="s">
        <v>2119</v>
      </c>
      <c r="H371" t="s">
        <v>2987</v>
      </c>
      <c r="J371" t="s">
        <v>3051</v>
      </c>
    </row>
    <row r="372" spans="1:10">
      <c r="A372">
        <v>371</v>
      </c>
      <c r="B372" t="s">
        <v>1548</v>
      </c>
      <c r="C372" t="s">
        <v>127</v>
      </c>
      <c r="D372" t="s">
        <v>2988</v>
      </c>
      <c r="E372" t="s">
        <v>2989</v>
      </c>
      <c r="F372" t="s">
        <v>1551</v>
      </c>
      <c r="G372" t="s">
        <v>1594</v>
      </c>
      <c r="H372" t="s">
        <v>2990</v>
      </c>
      <c r="J372" t="s">
        <v>3051</v>
      </c>
    </row>
    <row r="373" spans="1:10">
      <c r="A373">
        <v>372</v>
      </c>
      <c r="B373" t="s">
        <v>1548</v>
      </c>
      <c r="C373" t="s">
        <v>127</v>
      </c>
      <c r="D373" t="s">
        <v>2991</v>
      </c>
      <c r="E373" t="s">
        <v>2992</v>
      </c>
      <c r="F373" t="s">
        <v>2993</v>
      </c>
      <c r="G373" t="s">
        <v>1594</v>
      </c>
      <c r="H373" t="s">
        <v>2994</v>
      </c>
      <c r="J373" t="s">
        <v>3051</v>
      </c>
    </row>
    <row r="374" spans="1:10">
      <c r="A374">
        <v>373</v>
      </c>
      <c r="B374" t="s">
        <v>1548</v>
      </c>
      <c r="C374" t="s">
        <v>127</v>
      </c>
      <c r="D374" t="s">
        <v>2995</v>
      </c>
      <c r="E374" t="s">
        <v>2996</v>
      </c>
      <c r="F374" t="s">
        <v>2997</v>
      </c>
      <c r="G374" t="s">
        <v>2119</v>
      </c>
      <c r="H374" t="s">
        <v>2998</v>
      </c>
      <c r="J374" t="s">
        <v>3051</v>
      </c>
    </row>
    <row r="375" spans="1:10">
      <c r="A375">
        <v>374</v>
      </c>
      <c r="B375" t="s">
        <v>1548</v>
      </c>
      <c r="C375" t="s">
        <v>127</v>
      </c>
      <c r="D375" t="s">
        <v>2999</v>
      </c>
      <c r="E375" t="s">
        <v>3000</v>
      </c>
      <c r="F375" t="s">
        <v>3001</v>
      </c>
      <c r="G375" t="s">
        <v>1594</v>
      </c>
      <c r="J375" t="s">
        <v>3051</v>
      </c>
    </row>
    <row r="376" spans="1:10">
      <c r="A376">
        <v>375</v>
      </c>
      <c r="B376" t="s">
        <v>1548</v>
      </c>
      <c r="C376" t="s">
        <v>127</v>
      </c>
      <c r="D376" t="s">
        <v>3002</v>
      </c>
      <c r="E376" t="s">
        <v>3003</v>
      </c>
      <c r="F376" t="s">
        <v>3004</v>
      </c>
      <c r="G376" t="s">
        <v>3005</v>
      </c>
      <c r="J376" t="s">
        <v>3051</v>
      </c>
    </row>
    <row r="377" spans="1:10">
      <c r="A377">
        <v>376</v>
      </c>
      <c r="B377" t="s">
        <v>1548</v>
      </c>
      <c r="C377" t="s">
        <v>127</v>
      </c>
      <c r="D377" t="s">
        <v>3006</v>
      </c>
      <c r="E377" t="s">
        <v>3007</v>
      </c>
      <c r="F377" t="s">
        <v>3008</v>
      </c>
      <c r="G377" t="s">
        <v>1743</v>
      </c>
      <c r="J377" t="s">
        <v>3051</v>
      </c>
    </row>
    <row r="378" spans="1:10">
      <c r="A378">
        <v>377</v>
      </c>
      <c r="B378" t="s">
        <v>1548</v>
      </c>
      <c r="C378" t="s">
        <v>127</v>
      </c>
      <c r="D378" t="s">
        <v>3009</v>
      </c>
      <c r="E378" t="s">
        <v>3010</v>
      </c>
      <c r="F378" t="s">
        <v>3011</v>
      </c>
      <c r="G378" t="s">
        <v>2599</v>
      </c>
      <c r="H378" t="s">
        <v>3012</v>
      </c>
      <c r="J378" t="s">
        <v>3051</v>
      </c>
    </row>
    <row r="379" spans="1:10">
      <c r="A379">
        <v>378</v>
      </c>
      <c r="B379" t="s">
        <v>1548</v>
      </c>
      <c r="C379" t="s">
        <v>127</v>
      </c>
      <c r="D379" t="s">
        <v>3013</v>
      </c>
      <c r="E379" t="s">
        <v>3014</v>
      </c>
      <c r="F379" t="s">
        <v>3015</v>
      </c>
      <c r="G379" t="s">
        <v>1594</v>
      </c>
      <c r="H379" t="s">
        <v>3016</v>
      </c>
      <c r="J379" t="s">
        <v>3051</v>
      </c>
    </row>
    <row r="380" spans="1:10">
      <c r="A380">
        <v>379</v>
      </c>
      <c r="B380" t="s">
        <v>1548</v>
      </c>
      <c r="C380" t="s">
        <v>127</v>
      </c>
      <c r="D380" t="s">
        <v>3017</v>
      </c>
      <c r="E380" t="s">
        <v>3018</v>
      </c>
      <c r="F380" t="s">
        <v>3019</v>
      </c>
      <c r="G380" t="s">
        <v>2599</v>
      </c>
      <c r="H380" t="s">
        <v>3020</v>
      </c>
      <c r="J380" t="s">
        <v>3051</v>
      </c>
    </row>
    <row r="381" spans="1:10">
      <c r="A381">
        <v>380</v>
      </c>
      <c r="B381" t="s">
        <v>1548</v>
      </c>
      <c r="C381" t="s">
        <v>127</v>
      </c>
      <c r="D381" t="s">
        <v>3021</v>
      </c>
      <c r="E381" t="s">
        <v>3022</v>
      </c>
      <c r="F381" t="s">
        <v>3023</v>
      </c>
      <c r="G381" t="s">
        <v>1581</v>
      </c>
      <c r="J381" t="s">
        <v>3051</v>
      </c>
    </row>
    <row r="382" spans="1:10">
      <c r="A382">
        <v>381</v>
      </c>
      <c r="B382" t="s">
        <v>1548</v>
      </c>
      <c r="C382" t="s">
        <v>127</v>
      </c>
      <c r="D382" t="s">
        <v>3024</v>
      </c>
      <c r="E382" t="s">
        <v>3025</v>
      </c>
      <c r="F382" t="s">
        <v>3026</v>
      </c>
      <c r="G382" t="s">
        <v>1581</v>
      </c>
      <c r="J382" t="s">
        <v>3051</v>
      </c>
    </row>
    <row r="383" spans="1:10">
      <c r="A383">
        <v>382</v>
      </c>
      <c r="B383" t="s">
        <v>1548</v>
      </c>
      <c r="C383" t="s">
        <v>127</v>
      </c>
      <c r="D383" t="s">
        <v>3027</v>
      </c>
      <c r="E383" t="s">
        <v>3028</v>
      </c>
      <c r="F383" t="s">
        <v>3029</v>
      </c>
      <c r="G383" t="s">
        <v>2119</v>
      </c>
      <c r="H383" t="s">
        <v>3030</v>
      </c>
      <c r="J383" t="s">
        <v>3051</v>
      </c>
    </row>
    <row r="384" spans="1:10">
      <c r="A384">
        <v>383</v>
      </c>
      <c r="B384" t="s">
        <v>1548</v>
      </c>
      <c r="C384" t="s">
        <v>127</v>
      </c>
      <c r="D384" t="s">
        <v>3031</v>
      </c>
      <c r="E384" t="s">
        <v>3032</v>
      </c>
      <c r="F384" t="s">
        <v>2966</v>
      </c>
      <c r="G384" t="s">
        <v>3033</v>
      </c>
      <c r="J384" t="s">
        <v>3051</v>
      </c>
    </row>
    <row r="385" spans="1:10">
      <c r="A385">
        <v>384</v>
      </c>
      <c r="B385" t="s">
        <v>1548</v>
      </c>
      <c r="C385" t="s">
        <v>127</v>
      </c>
      <c r="D385" t="s">
        <v>3034</v>
      </c>
      <c r="E385" t="s">
        <v>3035</v>
      </c>
      <c r="F385" t="s">
        <v>2966</v>
      </c>
      <c r="G385" t="s">
        <v>3036</v>
      </c>
      <c r="J385" t="s">
        <v>3051</v>
      </c>
    </row>
    <row r="386" spans="1:10">
      <c r="A386">
        <v>385</v>
      </c>
      <c r="B386" t="s">
        <v>1548</v>
      </c>
      <c r="C386" t="s">
        <v>127</v>
      </c>
      <c r="D386" t="s">
        <v>3037</v>
      </c>
      <c r="E386" t="s">
        <v>3038</v>
      </c>
      <c r="F386" t="s">
        <v>1653</v>
      </c>
      <c r="G386" t="s">
        <v>1743</v>
      </c>
      <c r="J386" t="s">
        <v>3051</v>
      </c>
    </row>
    <row r="387" spans="1:10">
      <c r="A387">
        <v>386</v>
      </c>
      <c r="B387" t="s">
        <v>1548</v>
      </c>
      <c r="C387" t="s">
        <v>127</v>
      </c>
      <c r="D387" t="s">
        <v>3039</v>
      </c>
      <c r="E387" t="s">
        <v>3040</v>
      </c>
      <c r="F387" t="s">
        <v>1653</v>
      </c>
      <c r="G387" t="s">
        <v>3041</v>
      </c>
      <c r="J387" t="s">
        <v>3051</v>
      </c>
    </row>
    <row r="388" spans="1:10">
      <c r="A388">
        <v>387</v>
      </c>
      <c r="B388" t="s">
        <v>1548</v>
      </c>
      <c r="C388" t="s">
        <v>127</v>
      </c>
      <c r="D388" t="s">
        <v>3042</v>
      </c>
      <c r="E388" t="s">
        <v>3043</v>
      </c>
      <c r="F388" t="s">
        <v>3044</v>
      </c>
      <c r="G388" t="s">
        <v>3045</v>
      </c>
      <c r="J388" t="s">
        <v>3051</v>
      </c>
    </row>
    <row r="389" spans="1:10">
      <c r="A389">
        <v>388</v>
      </c>
      <c r="B389" t="s">
        <v>1548</v>
      </c>
      <c r="C389" t="s">
        <v>127</v>
      </c>
      <c r="D389" t="s">
        <v>3046</v>
      </c>
      <c r="E389" t="s">
        <v>3047</v>
      </c>
      <c r="F389" t="s">
        <v>3048</v>
      </c>
      <c r="G389" t="s">
        <v>3049</v>
      </c>
      <c r="H389" t="s">
        <v>3050</v>
      </c>
      <c r="J389" t="s">
        <v>3051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3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abSelected="1" topLeftCell="D1" zoomScaleNormal="100" workbookViewId="0">
      <selection activeCell="F29" sqref="F29"/>
    </sheetView>
  </sheetViews>
  <sheetFormatPr defaultRowHeight="11.25"/>
  <cols>
    <col min="1" max="1" width="10.7109375" style="261" hidden="1" customWidth="1"/>
    <col min="2" max="2" width="10.7109375" style="83" hidden="1" customWidth="1"/>
    <col min="3" max="3" width="3.7109375" style="15" hidden="1" customWidth="1"/>
    <col min="4" max="4" width="1.7109375" style="18" customWidth="1"/>
    <col min="5" max="5" width="55.28515625" style="18" customWidth="1"/>
    <col min="6" max="6" width="50.7109375" style="18" customWidth="1"/>
    <col min="7" max="7" width="3.7109375" style="17" customWidth="1"/>
    <col min="8" max="8" width="9.140625" style="18"/>
    <col min="9" max="9" width="9.140625" style="49"/>
    <col min="10" max="10" width="30" style="18" customWidth="1"/>
    <col min="11" max="16384" width="9.140625" style="18"/>
  </cols>
  <sheetData>
    <row r="1" spans="1:12" s="443" customFormat="1" ht="3" customHeight="1">
      <c r="A1" s="441"/>
      <c r="B1" s="442"/>
      <c r="F1" s="443">
        <v>28878204</v>
      </c>
      <c r="G1" s="444"/>
      <c r="I1" s="444"/>
    </row>
    <row r="2" spans="1:12" s="14" customFormat="1" ht="14.25">
      <c r="A2" s="261"/>
      <c r="B2" s="83"/>
      <c r="E2" s="448" t="e">
        <f ca="1">"Код шаблона: " &amp; GetCode()</f>
        <v>#NAME?</v>
      </c>
      <c r="F2" s="504"/>
      <c r="G2" s="447"/>
      <c r="H2" s="447"/>
      <c r="I2" s="447"/>
      <c r="J2" s="447"/>
      <c r="K2" s="447"/>
      <c r="L2" s="447"/>
    </row>
    <row r="3" spans="1:12" ht="14.25">
      <c r="E3" s="449" t="e">
        <f ca="1">"Версия " &amp; GetVersion()</f>
        <v>#NAME?</v>
      </c>
      <c r="F3" s="504"/>
      <c r="G3" s="38"/>
      <c r="H3" s="38"/>
      <c r="I3" s="38"/>
      <c r="J3" s="38"/>
      <c r="K3" s="38"/>
      <c r="L3"/>
    </row>
    <row r="4" spans="1:12" s="428" customFormat="1" ht="6">
      <c r="A4" s="422"/>
      <c r="B4" s="423"/>
      <c r="C4" s="424"/>
      <c r="D4" s="425"/>
      <c r="F4" s="445"/>
      <c r="G4" s="446"/>
      <c r="I4" s="429"/>
    </row>
    <row r="5" spans="1:12" ht="43.5" customHeight="1">
      <c r="D5" s="19"/>
      <c r="E5" s="582" t="s">
        <v>380</v>
      </c>
      <c r="F5" s="583"/>
      <c r="G5" s="495"/>
      <c r="J5" s="371"/>
    </row>
    <row r="6" spans="1:12" s="428" customFormat="1" ht="6">
      <c r="A6" s="422"/>
      <c r="B6" s="423"/>
      <c r="C6" s="424"/>
      <c r="D6" s="425"/>
      <c r="E6" s="430"/>
      <c r="F6" s="431"/>
      <c r="G6" s="432"/>
      <c r="I6" s="429"/>
    </row>
    <row r="7" spans="1:12" ht="27">
      <c r="D7" s="19"/>
      <c r="E7" s="20" t="s">
        <v>55</v>
      </c>
      <c r="F7" s="394" t="s">
        <v>127</v>
      </c>
      <c r="G7" s="440"/>
    </row>
    <row r="8" spans="1:12" s="428" customFormat="1" ht="6">
      <c r="A8" s="422"/>
      <c r="B8" s="423"/>
      <c r="C8" s="424"/>
      <c r="D8" s="425"/>
      <c r="E8" s="426"/>
      <c r="F8" s="427"/>
      <c r="G8" s="425"/>
      <c r="I8" s="429"/>
    </row>
    <row r="9" spans="1:12" ht="27">
      <c r="D9" s="19"/>
      <c r="E9" s="20" t="s">
        <v>508</v>
      </c>
      <c r="F9" s="409" t="s">
        <v>88</v>
      </c>
      <c r="G9" s="439"/>
    </row>
    <row r="10" spans="1:12" s="428" customFormat="1" ht="6">
      <c r="A10" s="433"/>
      <c r="B10" s="423"/>
      <c r="C10" s="424"/>
      <c r="D10" s="434"/>
      <c r="E10" s="430"/>
      <c r="F10" s="435"/>
      <c r="G10" s="436"/>
      <c r="I10" s="429"/>
    </row>
    <row r="11" spans="1:12" ht="27">
      <c r="A11" s="263"/>
      <c r="D11" s="19"/>
      <c r="E11" s="46" t="s">
        <v>506</v>
      </c>
      <c r="F11" s="555" t="s">
        <v>1538</v>
      </c>
      <c r="G11" s="437"/>
    </row>
    <row r="12" spans="1:12" ht="27">
      <c r="D12" s="19"/>
      <c r="E12" s="46" t="s">
        <v>507</v>
      </c>
      <c r="F12" s="555" t="s">
        <v>1539</v>
      </c>
      <c r="G12" s="439"/>
    </row>
    <row r="13" spans="1:12" s="428" customFormat="1" ht="6">
      <c r="A13" s="433"/>
      <c r="B13" s="423"/>
      <c r="C13" s="424"/>
      <c r="D13" s="434"/>
      <c r="E13" s="430"/>
      <c r="F13" s="435"/>
      <c r="G13" s="436"/>
      <c r="I13" s="429"/>
    </row>
    <row r="14" spans="1:12" ht="27">
      <c r="D14" s="19"/>
      <c r="E14" s="46" t="s">
        <v>375</v>
      </c>
      <c r="F14" s="544" t="s">
        <v>46</v>
      </c>
      <c r="G14" s="439"/>
    </row>
    <row r="15" spans="1:12" ht="27">
      <c r="D15" s="19"/>
      <c r="E15" s="46" t="s">
        <v>301</v>
      </c>
      <c r="F15" s="556" t="s">
        <v>707</v>
      </c>
      <c r="G15" s="439"/>
    </row>
    <row r="16" spans="1:12" ht="27">
      <c r="D16" s="19"/>
      <c r="E16" s="46" t="s">
        <v>684</v>
      </c>
      <c r="F16" s="545" t="s">
        <v>3052</v>
      </c>
      <c r="G16" s="439"/>
    </row>
    <row r="17" spans="1:11" ht="19.5">
      <c r="D17" s="19"/>
      <c r="E17" s="20"/>
      <c r="F17" s="22" t="s">
        <v>690</v>
      </c>
      <c r="G17" s="16"/>
    </row>
    <row r="18" spans="1:11" s="529" customFormat="1" ht="5.25" hidden="1">
      <c r="A18" s="528"/>
      <c r="B18" s="528"/>
      <c r="D18" s="530"/>
      <c r="E18" s="527"/>
      <c r="F18" s="531"/>
      <c r="G18" s="530"/>
      <c r="I18" s="532"/>
    </row>
    <row r="19" spans="1:11" ht="27">
      <c r="D19" s="19"/>
      <c r="E19" s="46" t="s">
        <v>661</v>
      </c>
      <c r="F19" s="545" t="s">
        <v>3053</v>
      </c>
      <c r="G19" s="439"/>
    </row>
    <row r="20" spans="1:11" ht="27">
      <c r="D20" s="19"/>
      <c r="E20" s="46" t="s">
        <v>662</v>
      </c>
      <c r="F20" s="544" t="s">
        <v>3054</v>
      </c>
      <c r="G20" s="439"/>
    </row>
    <row r="21" spans="1:11" s="529" customFormat="1" ht="5.25" hidden="1">
      <c r="A21" s="528"/>
      <c r="B21" s="528"/>
      <c r="D21" s="530"/>
      <c r="E21" s="527"/>
      <c r="F21" s="541"/>
      <c r="G21" s="530"/>
      <c r="I21" s="532"/>
    </row>
    <row r="22" spans="1:11" ht="19.5">
      <c r="D22" s="19"/>
      <c r="E22" s="20"/>
      <c r="F22" s="22" t="s">
        <v>691</v>
      </c>
      <c r="G22" s="16"/>
    </row>
    <row r="23" spans="1:11" s="529" customFormat="1" ht="5.25" hidden="1">
      <c r="A23" s="528"/>
      <c r="B23" s="528"/>
      <c r="D23" s="530"/>
      <c r="E23" s="527"/>
      <c r="F23" s="531"/>
      <c r="G23" s="530"/>
      <c r="I23" s="532"/>
    </row>
    <row r="24" spans="1:11" ht="27">
      <c r="D24" s="19"/>
      <c r="E24" s="46" t="s">
        <v>692</v>
      </c>
      <c r="F24" s="545" t="s">
        <v>3055</v>
      </c>
      <c r="G24" s="439"/>
    </row>
    <row r="25" spans="1:11" ht="27">
      <c r="D25" s="19"/>
      <c r="E25" s="46" t="s">
        <v>693</v>
      </c>
      <c r="F25" s="544" t="s">
        <v>3070</v>
      </c>
      <c r="G25" s="439"/>
    </row>
    <row r="26" spans="1:11" s="529" customFormat="1" ht="5.25" hidden="1">
      <c r="A26" s="528"/>
      <c r="B26" s="528"/>
      <c r="D26" s="530"/>
      <c r="E26" s="527"/>
      <c r="F26" s="541"/>
      <c r="G26" s="530"/>
      <c r="I26" s="532"/>
    </row>
    <row r="27" spans="1:11" s="428" customFormat="1" ht="35.1" customHeight="1">
      <c r="A27" s="433"/>
      <c r="B27" s="423"/>
      <c r="C27" s="424"/>
      <c r="D27" s="434"/>
      <c r="E27" s="430"/>
      <c r="F27" s="435"/>
      <c r="G27" s="436"/>
      <c r="I27" s="429"/>
    </row>
    <row r="28" spans="1:11" ht="27">
      <c r="D28" s="19"/>
      <c r="E28" s="46" t="s">
        <v>173</v>
      </c>
      <c r="F28" s="409" t="s">
        <v>88</v>
      </c>
      <c r="G28" s="439"/>
    </row>
    <row r="29" spans="1:11" ht="27">
      <c r="C29" s="23"/>
      <c r="D29" s="24"/>
      <c r="E29" s="20" t="s">
        <v>82</v>
      </c>
      <c r="F29" s="395" t="s">
        <v>1703</v>
      </c>
      <c r="G29" s="438"/>
      <c r="K29" s="18" t="s">
        <v>671</v>
      </c>
    </row>
    <row r="30" spans="1:11" ht="27" hidden="1">
      <c r="C30" s="23"/>
      <c r="D30" s="24"/>
      <c r="E30" s="46" t="s">
        <v>206</v>
      </c>
      <c r="F30" s="396"/>
      <c r="G30" s="438"/>
    </row>
    <row r="31" spans="1:11" ht="27">
      <c r="C31" s="23"/>
      <c r="D31" s="24"/>
      <c r="E31" s="20" t="s">
        <v>56</v>
      </c>
      <c r="F31" s="395" t="s">
        <v>1704</v>
      </c>
      <c r="G31" s="438"/>
    </row>
    <row r="32" spans="1:11" ht="27">
      <c r="C32" s="23"/>
      <c r="D32" s="24"/>
      <c r="E32" s="20" t="s">
        <v>57</v>
      </c>
      <c r="F32" s="395" t="s">
        <v>1594</v>
      </c>
      <c r="G32" s="438"/>
      <c r="H32" s="25"/>
    </row>
    <row r="33" spans="1:9" s="428" customFormat="1" ht="6">
      <c r="A33" s="433"/>
      <c r="B33" s="423"/>
      <c r="C33" s="424"/>
      <c r="D33" s="434"/>
      <c r="E33" s="430"/>
      <c r="F33" s="435"/>
      <c r="G33" s="436"/>
      <c r="I33" s="429"/>
    </row>
    <row r="34" spans="1:9" ht="27">
      <c r="A34" s="262"/>
      <c r="D34" s="21"/>
      <c r="E34" s="46" t="s">
        <v>246</v>
      </c>
      <c r="F34" s="546" t="s">
        <v>207</v>
      </c>
      <c r="G34" s="437"/>
    </row>
    <row r="35" spans="1:9" s="428" customFormat="1" ht="6" hidden="1">
      <c r="A35" s="422"/>
      <c r="B35" s="423"/>
      <c r="C35" s="424"/>
      <c r="D35" s="425"/>
      <c r="E35" s="426"/>
      <c r="F35" s="427"/>
      <c r="G35" s="425"/>
      <c r="I35" s="429"/>
    </row>
    <row r="36" spans="1:9" s="540" customFormat="1" ht="5.25" hidden="1">
      <c r="A36" s="441"/>
      <c r="B36" s="442"/>
      <c r="C36" s="536"/>
      <c r="D36" s="537"/>
      <c r="E36" s="538"/>
      <c r="F36" s="539"/>
      <c r="G36" s="537"/>
      <c r="I36" s="444"/>
    </row>
    <row r="37" spans="1:9" s="428" customFormat="1" ht="6">
      <c r="A37" s="433"/>
      <c r="B37" s="423"/>
      <c r="C37" s="424"/>
      <c r="D37" s="434"/>
      <c r="E37" s="430"/>
      <c r="F37" s="435"/>
      <c r="G37" s="436"/>
      <c r="I37" s="429"/>
    </row>
    <row r="38" spans="1:9" ht="27">
      <c r="B38" s="84"/>
      <c r="D38" s="27"/>
      <c r="E38" s="26" t="s">
        <v>583</v>
      </c>
      <c r="F38" s="544" t="s">
        <v>3056</v>
      </c>
      <c r="G38" s="437"/>
    </row>
    <row r="39" spans="1:9" ht="27">
      <c r="B39" s="84"/>
      <c r="D39" s="27"/>
      <c r="E39" s="36" t="s">
        <v>584</v>
      </c>
      <c r="F39" s="544" t="s">
        <v>3057</v>
      </c>
      <c r="G39" s="437"/>
    </row>
    <row r="40" spans="1:9" ht="19.5">
      <c r="D40" s="19"/>
      <c r="E40" s="20"/>
      <c r="F40" s="17" t="s">
        <v>616</v>
      </c>
      <c r="G40" s="16"/>
    </row>
    <row r="41" spans="1:9" ht="27">
      <c r="D41" s="16"/>
      <c r="E41" s="505" t="s">
        <v>90</v>
      </c>
      <c r="F41" s="557" t="s">
        <v>3058</v>
      </c>
      <c r="G41" s="437"/>
    </row>
    <row r="42" spans="1:9" ht="27">
      <c r="B42" s="84"/>
      <c r="D42" s="27"/>
      <c r="E42" s="505" t="s">
        <v>91</v>
      </c>
      <c r="F42" s="557" t="s">
        <v>3059</v>
      </c>
      <c r="G42" s="437"/>
    </row>
    <row r="43" spans="1:9" ht="27">
      <c r="B43" s="84"/>
      <c r="D43" s="27"/>
      <c r="E43" s="505" t="s">
        <v>617</v>
      </c>
      <c r="F43" s="557" t="s">
        <v>3060</v>
      </c>
      <c r="G43" s="437"/>
    </row>
    <row r="44" spans="1:9" ht="27">
      <c r="D44" s="19"/>
      <c r="E44" s="505" t="s">
        <v>618</v>
      </c>
      <c r="F44" s="557" t="s">
        <v>3061</v>
      </c>
      <c r="G44" s="439"/>
    </row>
    <row r="45" spans="1:9" ht="20.100000000000001" customHeight="1">
      <c r="D45" s="16"/>
      <c r="F45" s="188"/>
      <c r="G45" s="22"/>
    </row>
    <row r="46" spans="1:9" ht="19.5">
      <c r="B46" s="84"/>
      <c r="D46" s="27"/>
      <c r="E46" s="26"/>
      <c r="F46" s="189"/>
      <c r="G46" s="22"/>
    </row>
    <row r="47" spans="1:9" ht="19.5">
      <c r="B47" s="84"/>
      <c r="D47" s="27"/>
      <c r="E47" s="26"/>
      <c r="F47" s="189"/>
      <c r="G47" s="22"/>
    </row>
    <row r="48" spans="1:9" ht="19.5">
      <c r="B48" s="84"/>
      <c r="D48" s="27"/>
      <c r="E48" s="36"/>
      <c r="F48" s="189"/>
      <c r="G48" s="22"/>
    </row>
    <row r="49" spans="2:9" ht="19.5">
      <c r="B49" s="84"/>
      <c r="D49" s="27"/>
      <c r="E49" s="26"/>
      <c r="F49" s="189"/>
      <c r="G49" s="22"/>
    </row>
    <row r="52" spans="2:9">
      <c r="E52" s="584"/>
      <c r="F52" s="584"/>
      <c r="G52" s="584"/>
      <c r="H52" s="584"/>
      <c r="I52" s="584"/>
    </row>
  </sheetData>
  <sheetProtection algorithmName="SHA-512" hashValue="fFWT0FN/q6F7WaddSHeBPtmQ5UYA0PvFbYInjSQinz3+203wfojoy6bBWIsMJUr4Noue9mSlC247bwze+vUpvA==" saltValue="gxpEUt8MorHEoy8dy+oE7g==" spinCount="100000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8.95" customHeight="1"/>
    <row r="13" ht="18.95" customHeight="1"/>
    <row r="14" ht="18.95" customHeight="1"/>
    <row r="15" ht="18.95" customHeight="1"/>
    <row r="16" ht="18.95" customHeight="1"/>
    <row r="17" ht="18.95" customHeight="1"/>
    <row r="18" ht="18.95" customHeight="1"/>
    <row r="19" ht="18.95" customHeight="1"/>
    <row r="20" ht="18.7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0"/>
  </cols>
  <sheetData/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SH_REESTR_MO_FILTER">
    <tabColor rgb="FFFFCC99"/>
  </sheetPr>
  <dimension ref="A1:D9"/>
  <sheetViews>
    <sheetView showGridLines="0" workbookViewId="0"/>
  </sheetViews>
  <sheetFormatPr defaultRowHeight="11.25"/>
  <sheetData>
    <row r="1" spans="1:4">
      <c r="A1" t="s">
        <v>1534</v>
      </c>
      <c r="B1" t="s">
        <v>551</v>
      </c>
      <c r="C1" t="s">
        <v>552</v>
      </c>
      <c r="D1" t="s">
        <v>1533</v>
      </c>
    </row>
    <row r="2" spans="1:4">
      <c r="A2">
        <v>164</v>
      </c>
      <c r="B2" t="s">
        <v>1032</v>
      </c>
      <c r="C2" t="s">
        <v>1034</v>
      </c>
      <c r="D2" t="s">
        <v>1035</v>
      </c>
    </row>
    <row r="3" spans="1:4">
      <c r="A3">
        <v>165</v>
      </c>
      <c r="B3" t="s">
        <v>1032</v>
      </c>
      <c r="C3" t="s">
        <v>1036</v>
      </c>
      <c r="D3" t="s">
        <v>1037</v>
      </c>
    </row>
    <row r="4" spans="1:4">
      <c r="A4">
        <v>166</v>
      </c>
      <c r="B4" t="s">
        <v>1032</v>
      </c>
      <c r="C4" t="s">
        <v>1038</v>
      </c>
      <c r="D4" t="s">
        <v>1039</v>
      </c>
    </row>
    <row r="5" spans="1:4">
      <c r="A5">
        <v>167</v>
      </c>
      <c r="B5" t="s">
        <v>1032</v>
      </c>
      <c r="C5" t="s">
        <v>1040</v>
      </c>
      <c r="D5" t="s">
        <v>1041</v>
      </c>
    </row>
    <row r="6" spans="1:4">
      <c r="A6">
        <v>168</v>
      </c>
      <c r="B6" t="s">
        <v>1032</v>
      </c>
      <c r="C6" t="s">
        <v>1032</v>
      </c>
      <c r="D6" t="s">
        <v>1033</v>
      </c>
    </row>
    <row r="7" spans="1:4">
      <c r="A7">
        <v>170</v>
      </c>
      <c r="B7" t="s">
        <v>1032</v>
      </c>
      <c r="C7" t="s">
        <v>1044</v>
      </c>
      <c r="D7" t="s">
        <v>1045</v>
      </c>
    </row>
    <row r="8" spans="1:4">
      <c r="A8">
        <v>173</v>
      </c>
      <c r="B8" t="s">
        <v>1032</v>
      </c>
      <c r="C8" t="s">
        <v>1050</v>
      </c>
      <c r="D8" t="s">
        <v>1051</v>
      </c>
    </row>
    <row r="9" spans="1:4">
      <c r="A9">
        <v>175</v>
      </c>
      <c r="B9" t="s">
        <v>1032</v>
      </c>
      <c r="C9" t="s">
        <v>1054</v>
      </c>
      <c r="D9" t="s">
        <v>1055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SH_REESTR_MO">
    <tabColor indexed="47"/>
  </sheetPr>
  <dimension ref="A1:D428"/>
  <sheetViews>
    <sheetView showGridLines="0" zoomScaleNormal="100" workbookViewId="0"/>
  </sheetViews>
  <sheetFormatPr defaultRowHeight="11.25"/>
  <sheetData>
    <row r="1" spans="1:4">
      <c r="A1" t="s">
        <v>1534</v>
      </c>
      <c r="B1" t="s">
        <v>551</v>
      </c>
      <c r="C1" t="s">
        <v>552</v>
      </c>
      <c r="D1" t="s">
        <v>1533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726</v>
      </c>
      <c r="C11" t="s">
        <v>726</v>
      </c>
      <c r="D11" t="s">
        <v>727</v>
      </c>
    </row>
    <row r="12" spans="1:4">
      <c r="A12">
        <v>11</v>
      </c>
      <c r="B12" t="s">
        <v>726</v>
      </c>
      <c r="C12" t="s">
        <v>728</v>
      </c>
      <c r="D12" t="s">
        <v>729</v>
      </c>
    </row>
    <row r="13" spans="1:4">
      <c r="A13">
        <v>12</v>
      </c>
      <c r="B13" t="s">
        <v>726</v>
      </c>
      <c r="C13" t="s">
        <v>730</v>
      </c>
      <c r="D13" t="s">
        <v>731</v>
      </c>
    </row>
    <row r="14" spans="1:4">
      <c r="A14">
        <v>13</v>
      </c>
      <c r="B14" t="s">
        <v>726</v>
      </c>
      <c r="C14" t="s">
        <v>732</v>
      </c>
      <c r="D14" t="s">
        <v>733</v>
      </c>
    </row>
    <row r="15" spans="1:4">
      <c r="A15">
        <v>14</v>
      </c>
      <c r="B15" t="s">
        <v>726</v>
      </c>
      <c r="C15" t="s">
        <v>734</v>
      </c>
      <c r="D15" t="s">
        <v>735</v>
      </c>
    </row>
    <row r="16" spans="1:4">
      <c r="A16">
        <v>15</v>
      </c>
      <c r="B16" t="s">
        <v>726</v>
      </c>
      <c r="C16" t="s">
        <v>736</v>
      </c>
      <c r="D16" t="s">
        <v>737</v>
      </c>
    </row>
    <row r="17" spans="1:4">
      <c r="A17">
        <v>16</v>
      </c>
      <c r="B17" t="s">
        <v>726</v>
      </c>
      <c r="C17" t="s">
        <v>738</v>
      </c>
      <c r="D17" t="s">
        <v>739</v>
      </c>
    </row>
    <row r="18" spans="1:4">
      <c r="A18">
        <v>17</v>
      </c>
      <c r="B18" t="s">
        <v>726</v>
      </c>
      <c r="C18" t="s">
        <v>740</v>
      </c>
      <c r="D18" t="s">
        <v>741</v>
      </c>
    </row>
    <row r="19" spans="1:4">
      <c r="A19">
        <v>18</v>
      </c>
      <c r="B19" t="s">
        <v>726</v>
      </c>
      <c r="C19" t="s">
        <v>742</v>
      </c>
      <c r="D19" t="s">
        <v>743</v>
      </c>
    </row>
    <row r="20" spans="1:4">
      <c r="A20">
        <v>19</v>
      </c>
      <c r="B20" t="s">
        <v>726</v>
      </c>
      <c r="C20" t="s">
        <v>744</v>
      </c>
      <c r="D20" t="s">
        <v>745</v>
      </c>
    </row>
    <row r="21" spans="1:4">
      <c r="A21">
        <v>20</v>
      </c>
      <c r="B21" t="s">
        <v>726</v>
      </c>
      <c r="C21" t="s">
        <v>746</v>
      </c>
      <c r="D21" t="s">
        <v>747</v>
      </c>
    </row>
    <row r="22" spans="1:4">
      <c r="A22">
        <v>21</v>
      </c>
      <c r="B22" t="s">
        <v>726</v>
      </c>
      <c r="C22" t="s">
        <v>748</v>
      </c>
      <c r="D22" t="s">
        <v>749</v>
      </c>
    </row>
    <row r="23" spans="1:4">
      <c r="A23">
        <v>22</v>
      </c>
      <c r="B23" t="s">
        <v>726</v>
      </c>
      <c r="C23" t="s">
        <v>750</v>
      </c>
      <c r="D23" t="s">
        <v>751</v>
      </c>
    </row>
    <row r="24" spans="1:4">
      <c r="A24">
        <v>23</v>
      </c>
      <c r="B24" t="s">
        <v>752</v>
      </c>
      <c r="C24" t="s">
        <v>752</v>
      </c>
      <c r="D24" t="s">
        <v>753</v>
      </c>
    </row>
    <row r="25" spans="1:4">
      <c r="A25">
        <v>24</v>
      </c>
      <c r="B25" t="s">
        <v>752</v>
      </c>
      <c r="C25" t="s">
        <v>754</v>
      </c>
      <c r="D25" t="s">
        <v>755</v>
      </c>
    </row>
    <row r="26" spans="1:4">
      <c r="A26">
        <v>25</v>
      </c>
      <c r="B26" t="s">
        <v>752</v>
      </c>
      <c r="C26" t="s">
        <v>756</v>
      </c>
      <c r="D26" t="s">
        <v>757</v>
      </c>
    </row>
    <row r="27" spans="1:4">
      <c r="A27">
        <v>26</v>
      </c>
      <c r="B27" t="s">
        <v>752</v>
      </c>
      <c r="C27" t="s">
        <v>758</v>
      </c>
      <c r="D27" t="s">
        <v>759</v>
      </c>
    </row>
    <row r="28" spans="1:4">
      <c r="A28">
        <v>27</v>
      </c>
      <c r="B28" t="s">
        <v>752</v>
      </c>
      <c r="C28" t="s">
        <v>760</v>
      </c>
      <c r="D28" t="s">
        <v>761</v>
      </c>
    </row>
    <row r="29" spans="1:4">
      <c r="A29">
        <v>28</v>
      </c>
      <c r="B29" t="s">
        <v>762</v>
      </c>
      <c r="C29" t="s">
        <v>762</v>
      </c>
      <c r="D29" t="s">
        <v>763</v>
      </c>
    </row>
    <row r="30" spans="1:4">
      <c r="A30">
        <v>29</v>
      </c>
      <c r="B30" t="s">
        <v>762</v>
      </c>
      <c r="C30" t="s">
        <v>764</v>
      </c>
      <c r="D30" t="s">
        <v>765</v>
      </c>
    </row>
    <row r="31" spans="1:4">
      <c r="A31">
        <v>30</v>
      </c>
      <c r="B31" t="s">
        <v>762</v>
      </c>
      <c r="C31" t="s">
        <v>766</v>
      </c>
      <c r="D31" t="s">
        <v>767</v>
      </c>
    </row>
    <row r="32" spans="1:4">
      <c r="A32">
        <v>31</v>
      </c>
      <c r="B32" t="s">
        <v>762</v>
      </c>
      <c r="C32" t="s">
        <v>768</v>
      </c>
      <c r="D32" t="s">
        <v>769</v>
      </c>
    </row>
    <row r="33" spans="1:4">
      <c r="A33">
        <v>32</v>
      </c>
      <c r="B33" t="s">
        <v>762</v>
      </c>
      <c r="C33" t="s">
        <v>770</v>
      </c>
      <c r="D33" t="s">
        <v>771</v>
      </c>
    </row>
    <row r="34" spans="1:4">
      <c r="A34">
        <v>33</v>
      </c>
      <c r="B34" t="s">
        <v>762</v>
      </c>
      <c r="C34" t="s">
        <v>772</v>
      </c>
      <c r="D34" t="s">
        <v>773</v>
      </c>
    </row>
    <row r="35" spans="1:4">
      <c r="A35">
        <v>34</v>
      </c>
      <c r="B35" t="s">
        <v>762</v>
      </c>
      <c r="C35" t="s">
        <v>774</v>
      </c>
      <c r="D35" t="s">
        <v>775</v>
      </c>
    </row>
    <row r="36" spans="1:4">
      <c r="A36">
        <v>35</v>
      </c>
      <c r="B36" t="s">
        <v>762</v>
      </c>
      <c r="C36" t="s">
        <v>776</v>
      </c>
      <c r="D36" t="s">
        <v>777</v>
      </c>
    </row>
    <row r="37" spans="1:4">
      <c r="A37">
        <v>36</v>
      </c>
      <c r="B37" t="s">
        <v>762</v>
      </c>
      <c r="C37" t="s">
        <v>778</v>
      </c>
      <c r="D37" t="s">
        <v>779</v>
      </c>
    </row>
    <row r="38" spans="1:4">
      <c r="A38">
        <v>37</v>
      </c>
      <c r="B38" t="s">
        <v>762</v>
      </c>
      <c r="C38" t="s">
        <v>750</v>
      </c>
      <c r="D38" t="s">
        <v>780</v>
      </c>
    </row>
    <row r="39" spans="1:4">
      <c r="A39">
        <v>38</v>
      </c>
      <c r="B39" t="s">
        <v>762</v>
      </c>
      <c r="C39" t="s">
        <v>781</v>
      </c>
      <c r="D39" t="s">
        <v>782</v>
      </c>
    </row>
    <row r="40" spans="1:4">
      <c r="A40">
        <v>39</v>
      </c>
      <c r="B40" t="s">
        <v>762</v>
      </c>
      <c r="C40" t="s">
        <v>783</v>
      </c>
      <c r="D40" t="s">
        <v>784</v>
      </c>
    </row>
    <row r="41" spans="1:4">
      <c r="A41">
        <v>40</v>
      </c>
      <c r="B41" t="s">
        <v>785</v>
      </c>
      <c r="C41" t="s">
        <v>787</v>
      </c>
      <c r="D41" t="s">
        <v>788</v>
      </c>
    </row>
    <row r="42" spans="1:4">
      <c r="A42">
        <v>41</v>
      </c>
      <c r="B42" t="s">
        <v>785</v>
      </c>
      <c r="C42" t="s">
        <v>789</v>
      </c>
      <c r="D42" t="s">
        <v>790</v>
      </c>
    </row>
    <row r="43" spans="1:4">
      <c r="A43">
        <v>42</v>
      </c>
      <c r="B43" t="s">
        <v>785</v>
      </c>
      <c r="C43" t="s">
        <v>785</v>
      </c>
      <c r="D43" t="s">
        <v>786</v>
      </c>
    </row>
    <row r="44" spans="1:4">
      <c r="A44">
        <v>43</v>
      </c>
      <c r="B44" t="s">
        <v>785</v>
      </c>
      <c r="C44" t="s">
        <v>791</v>
      </c>
      <c r="D44" t="s">
        <v>792</v>
      </c>
    </row>
    <row r="45" spans="1:4">
      <c r="A45">
        <v>44</v>
      </c>
      <c r="B45" t="s">
        <v>785</v>
      </c>
      <c r="C45" t="s">
        <v>793</v>
      </c>
      <c r="D45" t="s">
        <v>794</v>
      </c>
    </row>
    <row r="46" spans="1:4">
      <c r="A46">
        <v>45</v>
      </c>
      <c r="B46" t="s">
        <v>785</v>
      </c>
      <c r="C46" t="s">
        <v>795</v>
      </c>
      <c r="D46" t="s">
        <v>796</v>
      </c>
    </row>
    <row r="47" spans="1:4">
      <c r="A47">
        <v>46</v>
      </c>
      <c r="B47" t="s">
        <v>785</v>
      </c>
      <c r="C47" t="s">
        <v>797</v>
      </c>
      <c r="D47" t="s">
        <v>798</v>
      </c>
    </row>
    <row r="48" spans="1:4">
      <c r="A48">
        <v>47</v>
      </c>
      <c r="B48" t="s">
        <v>785</v>
      </c>
      <c r="C48" t="s">
        <v>799</v>
      </c>
      <c r="D48" t="s">
        <v>800</v>
      </c>
    </row>
    <row r="49" spans="1:4">
      <c r="A49">
        <v>48</v>
      </c>
      <c r="B49" t="s">
        <v>785</v>
      </c>
      <c r="C49" t="s">
        <v>801</v>
      </c>
      <c r="D49" t="s">
        <v>802</v>
      </c>
    </row>
    <row r="50" spans="1:4">
      <c r="A50">
        <v>49</v>
      </c>
      <c r="B50" t="s">
        <v>803</v>
      </c>
      <c r="C50" t="s">
        <v>805</v>
      </c>
      <c r="D50" t="s">
        <v>806</v>
      </c>
    </row>
    <row r="51" spans="1:4">
      <c r="A51">
        <v>50</v>
      </c>
      <c r="B51" t="s">
        <v>803</v>
      </c>
      <c r="C51" t="s">
        <v>807</v>
      </c>
      <c r="D51" t="s">
        <v>808</v>
      </c>
    </row>
    <row r="52" spans="1:4">
      <c r="A52">
        <v>51</v>
      </c>
      <c r="B52" t="s">
        <v>803</v>
      </c>
      <c r="C52" t="s">
        <v>809</v>
      </c>
      <c r="D52" t="s">
        <v>810</v>
      </c>
    </row>
    <row r="53" spans="1:4">
      <c r="A53">
        <v>52</v>
      </c>
      <c r="B53" t="s">
        <v>803</v>
      </c>
      <c r="C53" t="s">
        <v>811</v>
      </c>
      <c r="D53" t="s">
        <v>812</v>
      </c>
    </row>
    <row r="54" spans="1:4">
      <c r="A54">
        <v>53</v>
      </c>
      <c r="B54" t="s">
        <v>803</v>
      </c>
      <c r="C54" t="s">
        <v>803</v>
      </c>
      <c r="D54" t="s">
        <v>804</v>
      </c>
    </row>
    <row r="55" spans="1:4">
      <c r="A55">
        <v>54</v>
      </c>
      <c r="B55" t="s">
        <v>803</v>
      </c>
      <c r="C55" t="s">
        <v>813</v>
      </c>
      <c r="D55" t="s">
        <v>814</v>
      </c>
    </row>
    <row r="56" spans="1:4">
      <c r="A56">
        <v>55</v>
      </c>
      <c r="B56" t="s">
        <v>803</v>
      </c>
      <c r="C56" t="s">
        <v>815</v>
      </c>
      <c r="D56" t="s">
        <v>816</v>
      </c>
    </row>
    <row r="57" spans="1:4">
      <c r="A57">
        <v>56</v>
      </c>
      <c r="B57" t="s">
        <v>803</v>
      </c>
      <c r="C57" t="s">
        <v>817</v>
      </c>
      <c r="D57" t="s">
        <v>818</v>
      </c>
    </row>
    <row r="58" spans="1:4">
      <c r="A58">
        <v>57</v>
      </c>
      <c r="B58" t="s">
        <v>803</v>
      </c>
      <c r="C58" t="s">
        <v>819</v>
      </c>
      <c r="D58" t="s">
        <v>820</v>
      </c>
    </row>
    <row r="59" spans="1:4">
      <c r="A59">
        <v>58</v>
      </c>
      <c r="B59" t="s">
        <v>803</v>
      </c>
      <c r="C59" t="s">
        <v>821</v>
      </c>
      <c r="D59" t="s">
        <v>822</v>
      </c>
    </row>
    <row r="60" spans="1:4">
      <c r="A60">
        <v>59</v>
      </c>
      <c r="B60" t="s">
        <v>803</v>
      </c>
      <c r="C60" t="s">
        <v>823</v>
      </c>
      <c r="D60" t="s">
        <v>824</v>
      </c>
    </row>
    <row r="61" spans="1:4">
      <c r="A61">
        <v>60</v>
      </c>
      <c r="B61" t="s">
        <v>825</v>
      </c>
      <c r="C61" t="s">
        <v>825</v>
      </c>
      <c r="D61" t="s">
        <v>826</v>
      </c>
    </row>
    <row r="62" spans="1:4">
      <c r="A62">
        <v>61</v>
      </c>
      <c r="B62" t="s">
        <v>827</v>
      </c>
      <c r="C62" t="s">
        <v>827</v>
      </c>
      <c r="D62" t="s">
        <v>828</v>
      </c>
    </row>
    <row r="63" spans="1:4">
      <c r="A63">
        <v>62</v>
      </c>
      <c r="B63" t="s">
        <v>829</v>
      </c>
      <c r="C63" t="s">
        <v>829</v>
      </c>
      <c r="D63" t="s">
        <v>830</v>
      </c>
    </row>
    <row r="64" spans="1:4">
      <c r="A64">
        <v>63</v>
      </c>
      <c r="B64" t="s">
        <v>831</v>
      </c>
      <c r="C64" t="s">
        <v>831</v>
      </c>
      <c r="D64" t="s">
        <v>832</v>
      </c>
    </row>
    <row r="65" spans="1:4">
      <c r="A65">
        <v>64</v>
      </c>
      <c r="B65" t="s">
        <v>833</v>
      </c>
      <c r="C65" t="s">
        <v>833</v>
      </c>
      <c r="D65" t="s">
        <v>834</v>
      </c>
    </row>
    <row r="66" spans="1:4">
      <c r="A66">
        <v>65</v>
      </c>
      <c r="B66" t="s">
        <v>835</v>
      </c>
      <c r="C66" t="s">
        <v>835</v>
      </c>
      <c r="D66" t="s">
        <v>836</v>
      </c>
    </row>
    <row r="67" spans="1:4">
      <c r="A67">
        <v>66</v>
      </c>
      <c r="B67" t="s">
        <v>837</v>
      </c>
      <c r="C67" t="s">
        <v>837</v>
      </c>
      <c r="D67" t="s">
        <v>838</v>
      </c>
    </row>
    <row r="68" spans="1:4">
      <c r="A68">
        <v>67</v>
      </c>
      <c r="B68" t="s">
        <v>839</v>
      </c>
      <c r="C68" t="s">
        <v>841</v>
      </c>
      <c r="D68" t="s">
        <v>842</v>
      </c>
    </row>
    <row r="69" spans="1:4">
      <c r="A69">
        <v>68</v>
      </c>
      <c r="B69" t="s">
        <v>839</v>
      </c>
      <c r="C69" t="s">
        <v>843</v>
      </c>
      <c r="D69" t="s">
        <v>844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839</v>
      </c>
      <c r="C71" t="s">
        <v>845</v>
      </c>
      <c r="D71" t="s">
        <v>846</v>
      </c>
    </row>
    <row r="72" spans="1:4">
      <c r="A72">
        <v>71</v>
      </c>
      <c r="B72" t="s">
        <v>839</v>
      </c>
      <c r="C72" t="s">
        <v>847</v>
      </c>
      <c r="D72" t="s">
        <v>848</v>
      </c>
    </row>
    <row r="73" spans="1:4">
      <c r="A73">
        <v>72</v>
      </c>
      <c r="B73" t="s">
        <v>839</v>
      </c>
      <c r="C73" t="s">
        <v>849</v>
      </c>
      <c r="D73" t="s">
        <v>850</v>
      </c>
    </row>
    <row r="74" spans="1:4">
      <c r="A74">
        <v>73</v>
      </c>
      <c r="B74" t="s">
        <v>839</v>
      </c>
      <c r="C74" t="s">
        <v>851</v>
      </c>
      <c r="D74" t="s">
        <v>852</v>
      </c>
    </row>
    <row r="75" spans="1:4">
      <c r="A75">
        <v>74</v>
      </c>
      <c r="B75" t="s">
        <v>839</v>
      </c>
      <c r="C75" t="s">
        <v>853</v>
      </c>
      <c r="D75" t="s">
        <v>854</v>
      </c>
    </row>
    <row r="76" spans="1:4">
      <c r="A76">
        <v>75</v>
      </c>
      <c r="B76" t="s">
        <v>839</v>
      </c>
      <c r="C76" t="s">
        <v>855</v>
      </c>
      <c r="D76" t="s">
        <v>856</v>
      </c>
    </row>
    <row r="77" spans="1:4">
      <c r="A77">
        <v>76</v>
      </c>
      <c r="B77" t="s">
        <v>839</v>
      </c>
      <c r="C77" t="s">
        <v>857</v>
      </c>
      <c r="D77" t="s">
        <v>858</v>
      </c>
    </row>
    <row r="78" spans="1:4">
      <c r="A78">
        <v>77</v>
      </c>
      <c r="B78" t="s">
        <v>839</v>
      </c>
      <c r="C78" t="s">
        <v>859</v>
      </c>
      <c r="D78" t="s">
        <v>860</v>
      </c>
    </row>
    <row r="79" spans="1:4">
      <c r="A79">
        <v>78</v>
      </c>
      <c r="B79" t="s">
        <v>839</v>
      </c>
      <c r="C79" t="s">
        <v>861</v>
      </c>
      <c r="D79" t="s">
        <v>862</v>
      </c>
    </row>
    <row r="80" spans="1:4">
      <c r="A80">
        <v>79</v>
      </c>
      <c r="B80" t="s">
        <v>839</v>
      </c>
      <c r="C80" t="s">
        <v>863</v>
      </c>
      <c r="D80" t="s">
        <v>864</v>
      </c>
    </row>
    <row r="81" spans="1:4">
      <c r="A81">
        <v>80</v>
      </c>
      <c r="B81" t="s">
        <v>839</v>
      </c>
      <c r="C81" t="s">
        <v>865</v>
      </c>
      <c r="D81" t="s">
        <v>866</v>
      </c>
    </row>
    <row r="82" spans="1:4">
      <c r="A82">
        <v>81</v>
      </c>
      <c r="B82" t="s">
        <v>839</v>
      </c>
      <c r="C82" t="s">
        <v>867</v>
      </c>
      <c r="D82" t="s">
        <v>868</v>
      </c>
    </row>
    <row r="83" spans="1:4">
      <c r="A83">
        <v>82</v>
      </c>
      <c r="B83" t="s">
        <v>839</v>
      </c>
      <c r="C83" t="s">
        <v>869</v>
      </c>
      <c r="D83" t="s">
        <v>870</v>
      </c>
    </row>
    <row r="84" spans="1:4">
      <c r="A84">
        <v>83</v>
      </c>
      <c r="B84" t="s">
        <v>871</v>
      </c>
      <c r="C84" t="s">
        <v>873</v>
      </c>
      <c r="D84" t="s">
        <v>874</v>
      </c>
    </row>
    <row r="85" spans="1:4">
      <c r="A85">
        <v>84</v>
      </c>
      <c r="B85" t="s">
        <v>871</v>
      </c>
      <c r="C85" t="s">
        <v>875</v>
      </c>
      <c r="D85" t="s">
        <v>876</v>
      </c>
    </row>
    <row r="86" spans="1:4">
      <c r="A86">
        <v>85</v>
      </c>
      <c r="B86" t="s">
        <v>871</v>
      </c>
      <c r="C86" t="s">
        <v>871</v>
      </c>
      <c r="D86" t="s">
        <v>872</v>
      </c>
    </row>
    <row r="87" spans="1:4">
      <c r="A87">
        <v>86</v>
      </c>
      <c r="B87" t="s">
        <v>871</v>
      </c>
      <c r="C87" t="s">
        <v>877</v>
      </c>
      <c r="D87" t="s">
        <v>878</v>
      </c>
    </row>
    <row r="88" spans="1:4">
      <c r="A88">
        <v>87</v>
      </c>
      <c r="B88" t="s">
        <v>871</v>
      </c>
      <c r="C88" t="s">
        <v>879</v>
      </c>
      <c r="D88" t="s">
        <v>880</v>
      </c>
    </row>
    <row r="89" spans="1:4">
      <c r="A89">
        <v>88</v>
      </c>
      <c r="B89" t="s">
        <v>871</v>
      </c>
      <c r="C89" t="s">
        <v>881</v>
      </c>
      <c r="D89" t="s">
        <v>882</v>
      </c>
    </row>
    <row r="90" spans="1:4">
      <c r="A90">
        <v>89</v>
      </c>
      <c r="B90" t="s">
        <v>871</v>
      </c>
      <c r="C90" t="s">
        <v>883</v>
      </c>
      <c r="D90" t="s">
        <v>884</v>
      </c>
    </row>
    <row r="91" spans="1:4">
      <c r="A91">
        <v>90</v>
      </c>
      <c r="B91" t="s">
        <v>871</v>
      </c>
      <c r="C91" t="s">
        <v>885</v>
      </c>
      <c r="D91" t="s">
        <v>886</v>
      </c>
    </row>
    <row r="92" spans="1:4">
      <c r="A92">
        <v>91</v>
      </c>
      <c r="B92" t="s">
        <v>871</v>
      </c>
      <c r="C92" t="s">
        <v>887</v>
      </c>
      <c r="D92" t="s">
        <v>888</v>
      </c>
    </row>
    <row r="93" spans="1:4">
      <c r="A93">
        <v>92</v>
      </c>
      <c r="B93" t="s">
        <v>871</v>
      </c>
      <c r="C93" t="s">
        <v>889</v>
      </c>
      <c r="D93" t="s">
        <v>890</v>
      </c>
    </row>
    <row r="94" spans="1:4">
      <c r="A94">
        <v>93</v>
      </c>
      <c r="B94" t="s">
        <v>871</v>
      </c>
      <c r="C94" t="s">
        <v>891</v>
      </c>
      <c r="D94" t="s">
        <v>892</v>
      </c>
    </row>
    <row r="95" spans="1:4">
      <c r="A95">
        <v>94</v>
      </c>
      <c r="B95" t="s">
        <v>893</v>
      </c>
      <c r="C95" t="s">
        <v>895</v>
      </c>
      <c r="D95" t="s">
        <v>896</v>
      </c>
    </row>
    <row r="96" spans="1:4">
      <c r="A96">
        <v>95</v>
      </c>
      <c r="B96" t="s">
        <v>893</v>
      </c>
      <c r="C96" t="s">
        <v>897</v>
      </c>
      <c r="D96" t="s">
        <v>898</v>
      </c>
    </row>
    <row r="97" spans="1:4">
      <c r="A97">
        <v>96</v>
      </c>
      <c r="B97" t="s">
        <v>893</v>
      </c>
      <c r="C97" t="s">
        <v>893</v>
      </c>
      <c r="D97" t="s">
        <v>894</v>
      </c>
    </row>
    <row r="98" spans="1:4">
      <c r="A98">
        <v>97</v>
      </c>
      <c r="B98" t="s">
        <v>893</v>
      </c>
      <c r="C98" t="s">
        <v>899</v>
      </c>
      <c r="D98" t="s">
        <v>900</v>
      </c>
    </row>
    <row r="99" spans="1:4">
      <c r="A99">
        <v>98</v>
      </c>
      <c r="B99" t="s">
        <v>893</v>
      </c>
      <c r="C99" t="s">
        <v>901</v>
      </c>
      <c r="D99" t="s">
        <v>902</v>
      </c>
    </row>
    <row r="100" spans="1:4">
      <c r="A100">
        <v>99</v>
      </c>
      <c r="B100" t="s">
        <v>893</v>
      </c>
      <c r="C100" t="s">
        <v>903</v>
      </c>
      <c r="D100" t="s">
        <v>904</v>
      </c>
    </row>
    <row r="101" spans="1:4">
      <c r="A101">
        <v>100</v>
      </c>
      <c r="B101" t="s">
        <v>893</v>
      </c>
      <c r="C101" t="s">
        <v>905</v>
      </c>
      <c r="D101" t="s">
        <v>906</v>
      </c>
    </row>
    <row r="102" spans="1:4">
      <c r="A102">
        <v>101</v>
      </c>
      <c r="B102" t="s">
        <v>893</v>
      </c>
      <c r="C102" t="s">
        <v>907</v>
      </c>
      <c r="D102" t="s">
        <v>908</v>
      </c>
    </row>
    <row r="103" spans="1:4">
      <c r="A103">
        <v>102</v>
      </c>
      <c r="B103" t="s">
        <v>893</v>
      </c>
      <c r="C103" t="s">
        <v>909</v>
      </c>
      <c r="D103" t="s">
        <v>910</v>
      </c>
    </row>
    <row r="104" spans="1:4">
      <c r="A104">
        <v>103</v>
      </c>
      <c r="B104" t="s">
        <v>893</v>
      </c>
      <c r="C104" t="s">
        <v>911</v>
      </c>
      <c r="D104" t="s">
        <v>912</v>
      </c>
    </row>
    <row r="105" spans="1:4">
      <c r="A105">
        <v>104</v>
      </c>
      <c r="B105" t="s">
        <v>893</v>
      </c>
      <c r="C105" t="s">
        <v>913</v>
      </c>
      <c r="D105" t="s">
        <v>914</v>
      </c>
    </row>
    <row r="106" spans="1:4">
      <c r="A106">
        <v>105</v>
      </c>
      <c r="B106" t="s">
        <v>893</v>
      </c>
      <c r="C106" t="s">
        <v>915</v>
      </c>
      <c r="D106" t="s">
        <v>916</v>
      </c>
    </row>
    <row r="107" spans="1:4">
      <c r="A107">
        <v>106</v>
      </c>
      <c r="B107" t="s">
        <v>917</v>
      </c>
      <c r="C107" t="s">
        <v>919</v>
      </c>
      <c r="D107" t="s">
        <v>920</v>
      </c>
    </row>
    <row r="108" spans="1:4">
      <c r="A108">
        <v>107</v>
      </c>
      <c r="B108" t="s">
        <v>917</v>
      </c>
      <c r="C108" t="s">
        <v>917</v>
      </c>
      <c r="D108" t="s">
        <v>918</v>
      </c>
    </row>
    <row r="109" spans="1:4">
      <c r="A109">
        <v>108</v>
      </c>
      <c r="B109" t="s">
        <v>917</v>
      </c>
      <c r="C109" t="s">
        <v>921</v>
      </c>
      <c r="D109" t="s">
        <v>922</v>
      </c>
    </row>
    <row r="110" spans="1:4">
      <c r="A110">
        <v>109</v>
      </c>
      <c r="B110" t="s">
        <v>917</v>
      </c>
      <c r="C110" t="s">
        <v>923</v>
      </c>
      <c r="D110" t="s">
        <v>924</v>
      </c>
    </row>
    <row r="111" spans="1:4">
      <c r="A111">
        <v>110</v>
      </c>
      <c r="B111" t="s">
        <v>917</v>
      </c>
      <c r="C111" t="s">
        <v>925</v>
      </c>
      <c r="D111" t="s">
        <v>926</v>
      </c>
    </row>
    <row r="112" spans="1:4">
      <c r="A112">
        <v>111</v>
      </c>
      <c r="B112" t="s">
        <v>917</v>
      </c>
      <c r="C112" t="s">
        <v>927</v>
      </c>
      <c r="D112" t="s">
        <v>928</v>
      </c>
    </row>
    <row r="113" spans="1:4">
      <c r="A113">
        <v>112</v>
      </c>
      <c r="B113" t="s">
        <v>917</v>
      </c>
      <c r="C113" t="s">
        <v>929</v>
      </c>
      <c r="D113" t="s">
        <v>930</v>
      </c>
    </row>
    <row r="114" spans="1:4">
      <c r="A114">
        <v>113</v>
      </c>
      <c r="B114" t="s">
        <v>917</v>
      </c>
      <c r="C114" t="s">
        <v>931</v>
      </c>
      <c r="D114" t="s">
        <v>932</v>
      </c>
    </row>
    <row r="115" spans="1:4">
      <c r="A115">
        <v>114</v>
      </c>
      <c r="B115" t="s">
        <v>917</v>
      </c>
      <c r="C115" t="s">
        <v>933</v>
      </c>
      <c r="D115" t="s">
        <v>934</v>
      </c>
    </row>
    <row r="116" spans="1:4">
      <c r="A116">
        <v>115</v>
      </c>
      <c r="B116" t="s">
        <v>917</v>
      </c>
      <c r="C116" t="s">
        <v>935</v>
      </c>
      <c r="D116" t="s">
        <v>936</v>
      </c>
    </row>
    <row r="117" spans="1:4">
      <c r="A117">
        <v>116</v>
      </c>
      <c r="B117" t="s">
        <v>937</v>
      </c>
      <c r="C117" t="s">
        <v>939</v>
      </c>
      <c r="D117" t="s">
        <v>940</v>
      </c>
    </row>
    <row r="118" spans="1:4">
      <c r="A118">
        <v>117</v>
      </c>
      <c r="B118" t="s">
        <v>937</v>
      </c>
      <c r="C118" t="s">
        <v>941</v>
      </c>
      <c r="D118" t="s">
        <v>942</v>
      </c>
    </row>
    <row r="119" spans="1:4">
      <c r="A119">
        <v>118</v>
      </c>
      <c r="B119" t="s">
        <v>937</v>
      </c>
      <c r="C119" t="s">
        <v>943</v>
      </c>
      <c r="D119" t="s">
        <v>944</v>
      </c>
    </row>
    <row r="120" spans="1:4">
      <c r="A120">
        <v>119</v>
      </c>
      <c r="B120" t="s">
        <v>937</v>
      </c>
      <c r="C120" t="s">
        <v>945</v>
      </c>
      <c r="D120" t="s">
        <v>946</v>
      </c>
    </row>
    <row r="121" spans="1:4">
      <c r="A121">
        <v>120</v>
      </c>
      <c r="B121" t="s">
        <v>937</v>
      </c>
      <c r="C121" t="s">
        <v>937</v>
      </c>
      <c r="D121" t="s">
        <v>938</v>
      </c>
    </row>
    <row r="122" spans="1:4">
      <c r="A122">
        <v>121</v>
      </c>
      <c r="B122" t="s">
        <v>937</v>
      </c>
      <c r="C122" t="s">
        <v>947</v>
      </c>
      <c r="D122" t="s">
        <v>948</v>
      </c>
    </row>
    <row r="123" spans="1:4">
      <c r="A123">
        <v>122</v>
      </c>
      <c r="B123" t="s">
        <v>937</v>
      </c>
      <c r="C123" t="s">
        <v>949</v>
      </c>
      <c r="D123" t="s">
        <v>950</v>
      </c>
    </row>
    <row r="124" spans="1:4">
      <c r="A124">
        <v>123</v>
      </c>
      <c r="B124" t="s">
        <v>937</v>
      </c>
      <c r="C124" t="s">
        <v>951</v>
      </c>
      <c r="D124" t="s">
        <v>952</v>
      </c>
    </row>
    <row r="125" spans="1:4">
      <c r="A125">
        <v>124</v>
      </c>
      <c r="B125" t="s">
        <v>937</v>
      </c>
      <c r="C125" t="s">
        <v>953</v>
      </c>
      <c r="D125" t="s">
        <v>954</v>
      </c>
    </row>
    <row r="126" spans="1:4">
      <c r="A126">
        <v>125</v>
      </c>
      <c r="B126" t="s">
        <v>955</v>
      </c>
      <c r="C126" t="s">
        <v>957</v>
      </c>
      <c r="D126" t="s">
        <v>958</v>
      </c>
    </row>
    <row r="127" spans="1:4">
      <c r="A127">
        <v>126</v>
      </c>
      <c r="B127" t="s">
        <v>955</v>
      </c>
      <c r="C127" t="s">
        <v>955</v>
      </c>
      <c r="D127" t="s">
        <v>956</v>
      </c>
    </row>
    <row r="128" spans="1:4">
      <c r="A128">
        <v>127</v>
      </c>
      <c r="B128" t="s">
        <v>955</v>
      </c>
      <c r="C128" t="s">
        <v>959</v>
      </c>
      <c r="D128" t="s">
        <v>960</v>
      </c>
    </row>
    <row r="129" spans="1:4">
      <c r="A129">
        <v>128</v>
      </c>
      <c r="B129" t="s">
        <v>955</v>
      </c>
      <c r="C129" t="s">
        <v>961</v>
      </c>
      <c r="D129" t="s">
        <v>962</v>
      </c>
    </row>
    <row r="130" spans="1:4">
      <c r="A130">
        <v>129</v>
      </c>
      <c r="B130" t="s">
        <v>955</v>
      </c>
      <c r="C130" t="s">
        <v>963</v>
      </c>
      <c r="D130" t="s">
        <v>964</v>
      </c>
    </row>
    <row r="131" spans="1:4">
      <c r="A131">
        <v>130</v>
      </c>
      <c r="B131" t="s">
        <v>955</v>
      </c>
      <c r="C131" t="s">
        <v>965</v>
      </c>
      <c r="D131" t="s">
        <v>966</v>
      </c>
    </row>
    <row r="132" spans="1:4">
      <c r="A132">
        <v>131</v>
      </c>
      <c r="B132" t="s">
        <v>955</v>
      </c>
      <c r="C132" t="s">
        <v>967</v>
      </c>
      <c r="D132" t="s">
        <v>968</v>
      </c>
    </row>
    <row r="133" spans="1:4">
      <c r="A133">
        <v>132</v>
      </c>
      <c r="B133" t="s">
        <v>955</v>
      </c>
      <c r="C133" t="s">
        <v>969</v>
      </c>
      <c r="D133" t="s">
        <v>970</v>
      </c>
    </row>
    <row r="134" spans="1:4">
      <c r="A134">
        <v>133</v>
      </c>
      <c r="B134" t="s">
        <v>955</v>
      </c>
      <c r="C134" t="s">
        <v>971</v>
      </c>
      <c r="D134" t="s">
        <v>972</v>
      </c>
    </row>
    <row r="135" spans="1:4">
      <c r="A135">
        <v>134</v>
      </c>
      <c r="B135" t="s">
        <v>955</v>
      </c>
      <c r="C135" t="s">
        <v>973</v>
      </c>
      <c r="D135" t="s">
        <v>974</v>
      </c>
    </row>
    <row r="136" spans="1:4">
      <c r="A136">
        <v>135</v>
      </c>
      <c r="B136" t="s">
        <v>975</v>
      </c>
      <c r="C136" t="s">
        <v>977</v>
      </c>
      <c r="D136" t="s">
        <v>978</v>
      </c>
    </row>
    <row r="137" spans="1:4">
      <c r="A137">
        <v>136</v>
      </c>
      <c r="B137" t="s">
        <v>975</v>
      </c>
      <c r="C137" t="s">
        <v>979</v>
      </c>
      <c r="D137" t="s">
        <v>980</v>
      </c>
    </row>
    <row r="138" spans="1:4">
      <c r="A138">
        <v>137</v>
      </c>
      <c r="B138" t="s">
        <v>975</v>
      </c>
      <c r="C138" t="s">
        <v>981</v>
      </c>
      <c r="D138" t="s">
        <v>982</v>
      </c>
    </row>
    <row r="139" spans="1:4">
      <c r="A139">
        <v>138</v>
      </c>
      <c r="B139" t="s">
        <v>975</v>
      </c>
      <c r="C139" t="s">
        <v>983</v>
      </c>
      <c r="D139" t="s">
        <v>984</v>
      </c>
    </row>
    <row r="140" spans="1:4">
      <c r="A140">
        <v>139</v>
      </c>
      <c r="B140" t="s">
        <v>975</v>
      </c>
      <c r="C140" t="s">
        <v>975</v>
      </c>
      <c r="D140" t="s">
        <v>976</v>
      </c>
    </row>
    <row r="141" spans="1:4">
      <c r="A141">
        <v>140</v>
      </c>
      <c r="B141" t="s">
        <v>975</v>
      </c>
      <c r="C141" t="s">
        <v>985</v>
      </c>
      <c r="D141" t="s">
        <v>986</v>
      </c>
    </row>
    <row r="142" spans="1:4">
      <c r="A142">
        <v>141</v>
      </c>
      <c r="B142" t="s">
        <v>975</v>
      </c>
      <c r="C142" t="s">
        <v>987</v>
      </c>
      <c r="D142" t="s">
        <v>988</v>
      </c>
    </row>
    <row r="143" spans="1:4">
      <c r="A143">
        <v>142</v>
      </c>
      <c r="B143" t="s">
        <v>975</v>
      </c>
      <c r="C143" t="s">
        <v>989</v>
      </c>
      <c r="D143" t="s">
        <v>990</v>
      </c>
    </row>
    <row r="144" spans="1:4">
      <c r="A144">
        <v>143</v>
      </c>
      <c r="B144" t="s">
        <v>975</v>
      </c>
      <c r="C144" t="s">
        <v>991</v>
      </c>
      <c r="D144" t="s">
        <v>992</v>
      </c>
    </row>
    <row r="145" spans="1:4">
      <c r="A145">
        <v>144</v>
      </c>
      <c r="B145" t="s">
        <v>975</v>
      </c>
      <c r="C145" t="s">
        <v>993</v>
      </c>
      <c r="D145" t="s">
        <v>994</v>
      </c>
    </row>
    <row r="146" spans="1:4">
      <c r="A146">
        <v>145</v>
      </c>
      <c r="B146" t="s">
        <v>975</v>
      </c>
      <c r="C146" t="s">
        <v>995</v>
      </c>
      <c r="D146" t="s">
        <v>996</v>
      </c>
    </row>
    <row r="147" spans="1:4">
      <c r="A147">
        <v>146</v>
      </c>
      <c r="B147" t="s">
        <v>997</v>
      </c>
      <c r="C147" t="s">
        <v>999</v>
      </c>
      <c r="D147" t="s">
        <v>1000</v>
      </c>
    </row>
    <row r="148" spans="1:4">
      <c r="A148">
        <v>147</v>
      </c>
      <c r="B148" t="s">
        <v>997</v>
      </c>
      <c r="C148" t="s">
        <v>997</v>
      </c>
      <c r="D148" t="s">
        <v>998</v>
      </c>
    </row>
    <row r="149" spans="1:4">
      <c r="A149">
        <v>148</v>
      </c>
      <c r="B149" t="s">
        <v>997</v>
      </c>
      <c r="C149" t="s">
        <v>1001</v>
      </c>
      <c r="D149" t="s">
        <v>1002</v>
      </c>
    </row>
    <row r="150" spans="1:4">
      <c r="A150">
        <v>149</v>
      </c>
      <c r="B150" t="s">
        <v>997</v>
      </c>
      <c r="C150" t="s">
        <v>1003</v>
      </c>
      <c r="D150" t="s">
        <v>1004</v>
      </c>
    </row>
    <row r="151" spans="1:4">
      <c r="A151">
        <v>150</v>
      </c>
      <c r="B151" t="s">
        <v>997</v>
      </c>
      <c r="C151" t="s">
        <v>1005</v>
      </c>
      <c r="D151" t="s">
        <v>1006</v>
      </c>
    </row>
    <row r="152" spans="1:4">
      <c r="A152">
        <v>151</v>
      </c>
      <c r="B152" t="s">
        <v>997</v>
      </c>
      <c r="C152" t="s">
        <v>1007</v>
      </c>
      <c r="D152" t="s">
        <v>1008</v>
      </c>
    </row>
    <row r="153" spans="1:4">
      <c r="A153">
        <v>152</v>
      </c>
      <c r="B153" t="s">
        <v>997</v>
      </c>
      <c r="C153" t="s">
        <v>1009</v>
      </c>
      <c r="D153" t="s">
        <v>1010</v>
      </c>
    </row>
    <row r="154" spans="1:4">
      <c r="A154">
        <v>153</v>
      </c>
      <c r="B154" t="s">
        <v>997</v>
      </c>
      <c r="C154" t="s">
        <v>1011</v>
      </c>
      <c r="D154" t="s">
        <v>1012</v>
      </c>
    </row>
    <row r="155" spans="1:4">
      <c r="A155">
        <v>154</v>
      </c>
      <c r="B155" t="s">
        <v>997</v>
      </c>
      <c r="C155" t="s">
        <v>1013</v>
      </c>
      <c r="D155" t="s">
        <v>1014</v>
      </c>
    </row>
    <row r="156" spans="1:4">
      <c r="A156">
        <v>155</v>
      </c>
      <c r="B156" t="s">
        <v>997</v>
      </c>
      <c r="C156" t="s">
        <v>1015</v>
      </c>
      <c r="D156" t="s">
        <v>1016</v>
      </c>
    </row>
    <row r="157" spans="1:4">
      <c r="A157">
        <v>156</v>
      </c>
      <c r="B157" t="s">
        <v>997</v>
      </c>
      <c r="C157" t="s">
        <v>1017</v>
      </c>
      <c r="D157" t="s">
        <v>1018</v>
      </c>
    </row>
    <row r="158" spans="1:4">
      <c r="A158">
        <v>157</v>
      </c>
      <c r="B158" t="s">
        <v>1019</v>
      </c>
      <c r="C158" t="s">
        <v>1019</v>
      </c>
      <c r="D158" t="s">
        <v>1020</v>
      </c>
    </row>
    <row r="159" spans="1:4">
      <c r="A159">
        <v>158</v>
      </c>
      <c r="B159" t="s">
        <v>1019</v>
      </c>
      <c r="C159" t="s">
        <v>1021</v>
      </c>
      <c r="D159" t="s">
        <v>1022</v>
      </c>
    </row>
    <row r="160" spans="1:4">
      <c r="A160">
        <v>159</v>
      </c>
      <c r="B160" t="s">
        <v>1019</v>
      </c>
      <c r="C160" t="s">
        <v>1023</v>
      </c>
      <c r="D160" t="s">
        <v>1024</v>
      </c>
    </row>
    <row r="161" spans="1:4">
      <c r="A161">
        <v>160</v>
      </c>
      <c r="B161" t="s">
        <v>1019</v>
      </c>
      <c r="C161" t="s">
        <v>1025</v>
      </c>
      <c r="D161" t="s">
        <v>1026</v>
      </c>
    </row>
    <row r="162" spans="1:4">
      <c r="A162">
        <v>161</v>
      </c>
      <c r="B162" t="s">
        <v>1019</v>
      </c>
      <c r="C162" t="s">
        <v>1027</v>
      </c>
      <c r="D162" t="s">
        <v>1028</v>
      </c>
    </row>
    <row r="163" spans="1:4">
      <c r="A163">
        <v>162</v>
      </c>
      <c r="B163" t="s">
        <v>1019</v>
      </c>
      <c r="C163" t="s">
        <v>1005</v>
      </c>
      <c r="D163" t="s">
        <v>1029</v>
      </c>
    </row>
    <row r="164" spans="1:4">
      <c r="A164">
        <v>163</v>
      </c>
      <c r="B164" t="s">
        <v>1019</v>
      </c>
      <c r="C164" t="s">
        <v>1030</v>
      </c>
      <c r="D164" t="s">
        <v>1031</v>
      </c>
    </row>
    <row r="165" spans="1:4">
      <c r="A165">
        <v>164</v>
      </c>
      <c r="B165" t="s">
        <v>1032</v>
      </c>
      <c r="C165" t="s">
        <v>1034</v>
      </c>
      <c r="D165" t="s">
        <v>1035</v>
      </c>
    </row>
    <row r="166" spans="1:4">
      <c r="A166">
        <v>165</v>
      </c>
      <c r="B166" t="s">
        <v>1032</v>
      </c>
      <c r="C166" t="s">
        <v>1036</v>
      </c>
      <c r="D166" t="s">
        <v>1037</v>
      </c>
    </row>
    <row r="167" spans="1:4">
      <c r="A167">
        <v>166</v>
      </c>
      <c r="B167" t="s">
        <v>1032</v>
      </c>
      <c r="C167" t="s">
        <v>1038</v>
      </c>
      <c r="D167" t="s">
        <v>1039</v>
      </c>
    </row>
    <row r="168" spans="1:4">
      <c r="A168">
        <v>167</v>
      </c>
      <c r="B168" t="s">
        <v>1032</v>
      </c>
      <c r="C168" t="s">
        <v>1040</v>
      </c>
      <c r="D168" t="s">
        <v>1041</v>
      </c>
    </row>
    <row r="169" spans="1:4">
      <c r="A169">
        <v>168</v>
      </c>
      <c r="B169" t="s">
        <v>1032</v>
      </c>
      <c r="C169" t="s">
        <v>1032</v>
      </c>
      <c r="D169" t="s">
        <v>1033</v>
      </c>
    </row>
    <row r="170" spans="1:4">
      <c r="A170">
        <v>169</v>
      </c>
      <c r="B170" t="s">
        <v>1032</v>
      </c>
      <c r="C170" t="s">
        <v>1042</v>
      </c>
      <c r="D170" t="s">
        <v>1043</v>
      </c>
    </row>
    <row r="171" spans="1:4">
      <c r="A171">
        <v>170</v>
      </c>
      <c r="B171" t="s">
        <v>1032</v>
      </c>
      <c r="C171" t="s">
        <v>1044</v>
      </c>
      <c r="D171" t="s">
        <v>1045</v>
      </c>
    </row>
    <row r="172" spans="1:4">
      <c r="A172">
        <v>171</v>
      </c>
      <c r="B172" t="s">
        <v>1032</v>
      </c>
      <c r="C172" t="s">
        <v>1046</v>
      </c>
      <c r="D172" t="s">
        <v>1047</v>
      </c>
    </row>
    <row r="173" spans="1:4">
      <c r="A173">
        <v>172</v>
      </c>
      <c r="B173" t="s">
        <v>1032</v>
      </c>
      <c r="C173" t="s">
        <v>1048</v>
      </c>
      <c r="D173" t="s">
        <v>1049</v>
      </c>
    </row>
    <row r="174" spans="1:4">
      <c r="A174">
        <v>173</v>
      </c>
      <c r="B174" t="s">
        <v>1032</v>
      </c>
      <c r="C174" t="s">
        <v>1050</v>
      </c>
      <c r="D174" t="s">
        <v>1051</v>
      </c>
    </row>
    <row r="175" spans="1:4">
      <c r="A175">
        <v>174</v>
      </c>
      <c r="B175" t="s">
        <v>1032</v>
      </c>
      <c r="C175" t="s">
        <v>1052</v>
      </c>
      <c r="D175" t="s">
        <v>1053</v>
      </c>
    </row>
    <row r="176" spans="1:4">
      <c r="A176">
        <v>175</v>
      </c>
      <c r="B176" t="s">
        <v>1032</v>
      </c>
      <c r="C176" t="s">
        <v>1054</v>
      </c>
      <c r="D176" t="s">
        <v>1055</v>
      </c>
    </row>
    <row r="177" spans="1:4">
      <c r="A177">
        <v>176</v>
      </c>
      <c r="B177" t="s">
        <v>1056</v>
      </c>
      <c r="C177" t="s">
        <v>1058</v>
      </c>
      <c r="D177" t="s">
        <v>1059</v>
      </c>
    </row>
    <row r="178" spans="1:4">
      <c r="A178">
        <v>177</v>
      </c>
      <c r="B178" t="s">
        <v>1056</v>
      </c>
      <c r="C178" t="s">
        <v>1060</v>
      </c>
      <c r="D178" t="s">
        <v>1061</v>
      </c>
    </row>
    <row r="179" spans="1:4">
      <c r="A179">
        <v>178</v>
      </c>
      <c r="B179" t="s">
        <v>1056</v>
      </c>
      <c r="C179" t="s">
        <v>1062</v>
      </c>
      <c r="D179" t="s">
        <v>1063</v>
      </c>
    </row>
    <row r="180" spans="1:4">
      <c r="A180">
        <v>179</v>
      </c>
      <c r="B180" t="s">
        <v>1056</v>
      </c>
      <c r="C180" t="s">
        <v>1056</v>
      </c>
      <c r="D180" t="s">
        <v>1057</v>
      </c>
    </row>
    <row r="181" spans="1:4">
      <c r="A181">
        <v>180</v>
      </c>
      <c r="B181" t="s">
        <v>1056</v>
      </c>
      <c r="C181" t="s">
        <v>1064</v>
      </c>
      <c r="D181" t="s">
        <v>1065</v>
      </c>
    </row>
    <row r="182" spans="1:4">
      <c r="A182">
        <v>181</v>
      </c>
      <c r="B182" t="s">
        <v>1056</v>
      </c>
      <c r="C182" t="s">
        <v>1066</v>
      </c>
      <c r="D182" t="s">
        <v>1067</v>
      </c>
    </row>
    <row r="183" spans="1:4">
      <c r="A183">
        <v>182</v>
      </c>
      <c r="B183" t="s">
        <v>1056</v>
      </c>
      <c r="C183" t="s">
        <v>1068</v>
      </c>
      <c r="D183" t="s">
        <v>1069</v>
      </c>
    </row>
    <row r="184" spans="1:4">
      <c r="A184">
        <v>183</v>
      </c>
      <c r="B184" t="s">
        <v>1056</v>
      </c>
      <c r="C184" t="s">
        <v>1005</v>
      </c>
      <c r="D184" t="s">
        <v>1070</v>
      </c>
    </row>
    <row r="185" spans="1:4">
      <c r="A185">
        <v>184</v>
      </c>
      <c r="B185" t="s">
        <v>1056</v>
      </c>
      <c r="C185" t="s">
        <v>1071</v>
      </c>
      <c r="D185" t="s">
        <v>1072</v>
      </c>
    </row>
    <row r="186" spans="1:4">
      <c r="A186">
        <v>185</v>
      </c>
      <c r="B186" t="s">
        <v>1056</v>
      </c>
      <c r="C186" t="s">
        <v>776</v>
      </c>
      <c r="D186" t="s">
        <v>1073</v>
      </c>
    </row>
    <row r="187" spans="1:4">
      <c r="A187">
        <v>186</v>
      </c>
      <c r="B187" t="s">
        <v>1056</v>
      </c>
      <c r="C187" t="s">
        <v>1074</v>
      </c>
      <c r="D187" t="s">
        <v>1075</v>
      </c>
    </row>
    <row r="188" spans="1:4">
      <c r="A188">
        <v>187</v>
      </c>
      <c r="B188" t="s">
        <v>1076</v>
      </c>
      <c r="C188" t="s">
        <v>1078</v>
      </c>
      <c r="D188" t="s">
        <v>1079</v>
      </c>
    </row>
    <row r="189" spans="1:4">
      <c r="A189">
        <v>188</v>
      </c>
      <c r="B189" t="s">
        <v>1076</v>
      </c>
      <c r="C189" t="s">
        <v>1080</v>
      </c>
      <c r="D189" t="s">
        <v>1081</v>
      </c>
    </row>
    <row r="190" spans="1:4">
      <c r="A190">
        <v>189</v>
      </c>
      <c r="B190" t="s">
        <v>1076</v>
      </c>
      <c r="C190" t="s">
        <v>1082</v>
      </c>
      <c r="D190" t="s">
        <v>1083</v>
      </c>
    </row>
    <row r="191" spans="1:4">
      <c r="A191">
        <v>190</v>
      </c>
      <c r="B191" t="s">
        <v>1076</v>
      </c>
      <c r="C191" t="s">
        <v>1084</v>
      </c>
      <c r="D191" t="s">
        <v>1085</v>
      </c>
    </row>
    <row r="192" spans="1:4">
      <c r="A192">
        <v>191</v>
      </c>
      <c r="B192" t="s">
        <v>1076</v>
      </c>
      <c r="C192" t="s">
        <v>877</v>
      </c>
      <c r="D192" t="s">
        <v>1086</v>
      </c>
    </row>
    <row r="193" spans="1:4">
      <c r="A193">
        <v>192</v>
      </c>
      <c r="B193" t="s">
        <v>1076</v>
      </c>
      <c r="C193" t="s">
        <v>1076</v>
      </c>
      <c r="D193" t="s">
        <v>1077</v>
      </c>
    </row>
    <row r="194" spans="1:4">
      <c r="A194">
        <v>193</v>
      </c>
      <c r="B194" t="s">
        <v>1076</v>
      </c>
      <c r="C194" t="s">
        <v>1087</v>
      </c>
      <c r="D194" t="s">
        <v>1088</v>
      </c>
    </row>
    <row r="195" spans="1:4">
      <c r="A195">
        <v>194</v>
      </c>
      <c r="B195" t="s">
        <v>1076</v>
      </c>
      <c r="C195" t="s">
        <v>1089</v>
      </c>
      <c r="D195" t="s">
        <v>1090</v>
      </c>
    </row>
    <row r="196" spans="1:4">
      <c r="A196">
        <v>195</v>
      </c>
      <c r="B196" t="s">
        <v>1076</v>
      </c>
      <c r="C196" t="s">
        <v>772</v>
      </c>
      <c r="D196" t="s">
        <v>1091</v>
      </c>
    </row>
    <row r="197" spans="1:4">
      <c r="A197">
        <v>196</v>
      </c>
      <c r="B197" t="s">
        <v>1076</v>
      </c>
      <c r="C197" t="s">
        <v>1092</v>
      </c>
      <c r="D197" t="s">
        <v>1093</v>
      </c>
    </row>
    <row r="198" spans="1:4">
      <c r="A198">
        <v>197</v>
      </c>
      <c r="B198" t="s">
        <v>1076</v>
      </c>
      <c r="C198" t="s">
        <v>993</v>
      </c>
      <c r="D198" t="s">
        <v>1094</v>
      </c>
    </row>
    <row r="199" spans="1:4">
      <c r="A199">
        <v>198</v>
      </c>
      <c r="B199" t="s">
        <v>1076</v>
      </c>
      <c r="C199" t="s">
        <v>1095</v>
      </c>
      <c r="D199" t="s">
        <v>1096</v>
      </c>
    </row>
    <row r="200" spans="1:4">
      <c r="A200">
        <v>199</v>
      </c>
      <c r="B200" t="s">
        <v>1076</v>
      </c>
      <c r="C200" t="s">
        <v>1097</v>
      </c>
      <c r="D200" t="s">
        <v>1098</v>
      </c>
    </row>
    <row r="201" spans="1:4">
      <c r="A201">
        <v>200</v>
      </c>
      <c r="B201" t="s">
        <v>1099</v>
      </c>
      <c r="C201" t="s">
        <v>1101</v>
      </c>
      <c r="D201" t="s">
        <v>1102</v>
      </c>
    </row>
    <row r="202" spans="1:4">
      <c r="A202">
        <v>201</v>
      </c>
      <c r="B202" t="s">
        <v>1099</v>
      </c>
      <c r="C202" t="s">
        <v>1103</v>
      </c>
      <c r="D202" t="s">
        <v>1104</v>
      </c>
    </row>
    <row r="203" spans="1:4">
      <c r="A203">
        <v>202</v>
      </c>
      <c r="B203" t="s">
        <v>1099</v>
      </c>
      <c r="C203" t="s">
        <v>1105</v>
      </c>
      <c r="D203" t="s">
        <v>1106</v>
      </c>
    </row>
    <row r="204" spans="1:4">
      <c r="A204">
        <v>203</v>
      </c>
      <c r="B204" t="s">
        <v>1099</v>
      </c>
      <c r="C204" t="s">
        <v>1107</v>
      </c>
      <c r="D204" t="s">
        <v>1108</v>
      </c>
    </row>
    <row r="205" spans="1:4">
      <c r="A205">
        <v>204</v>
      </c>
      <c r="B205" t="s">
        <v>1099</v>
      </c>
      <c r="C205" t="s">
        <v>1109</v>
      </c>
      <c r="D205" t="s">
        <v>1110</v>
      </c>
    </row>
    <row r="206" spans="1:4">
      <c r="A206">
        <v>205</v>
      </c>
      <c r="B206" t="s">
        <v>1099</v>
      </c>
      <c r="C206" t="s">
        <v>1099</v>
      </c>
      <c r="D206" t="s">
        <v>1100</v>
      </c>
    </row>
    <row r="207" spans="1:4">
      <c r="A207">
        <v>206</v>
      </c>
      <c r="B207" t="s">
        <v>1099</v>
      </c>
      <c r="C207" t="s">
        <v>1111</v>
      </c>
      <c r="D207" t="s">
        <v>1112</v>
      </c>
    </row>
    <row r="208" spans="1:4">
      <c r="A208">
        <v>207</v>
      </c>
      <c r="B208" t="s">
        <v>1099</v>
      </c>
      <c r="C208" t="s">
        <v>1113</v>
      </c>
      <c r="D208" t="s">
        <v>1114</v>
      </c>
    </row>
    <row r="209" spans="1:4">
      <c r="A209">
        <v>208</v>
      </c>
      <c r="B209" t="s">
        <v>1099</v>
      </c>
      <c r="C209" t="s">
        <v>1115</v>
      </c>
      <c r="D209" t="s">
        <v>1116</v>
      </c>
    </row>
    <row r="210" spans="1:4">
      <c r="A210">
        <v>209</v>
      </c>
      <c r="B210" t="s">
        <v>1099</v>
      </c>
      <c r="C210" t="s">
        <v>1117</v>
      </c>
      <c r="D210" t="s">
        <v>1118</v>
      </c>
    </row>
    <row r="211" spans="1:4">
      <c r="A211">
        <v>210</v>
      </c>
      <c r="B211" t="s">
        <v>1099</v>
      </c>
      <c r="C211" t="s">
        <v>1119</v>
      </c>
      <c r="D211" t="s">
        <v>1120</v>
      </c>
    </row>
    <row r="212" spans="1:4">
      <c r="A212">
        <v>211</v>
      </c>
      <c r="B212" t="s">
        <v>1099</v>
      </c>
      <c r="C212" t="s">
        <v>1121</v>
      </c>
      <c r="D212" t="s">
        <v>1122</v>
      </c>
    </row>
    <row r="213" spans="1:4">
      <c r="A213">
        <v>212</v>
      </c>
      <c r="B213" t="s">
        <v>1099</v>
      </c>
      <c r="C213" t="s">
        <v>1123</v>
      </c>
      <c r="D213" t="s">
        <v>1124</v>
      </c>
    </row>
    <row r="214" spans="1:4">
      <c r="A214">
        <v>213</v>
      </c>
      <c r="B214" t="s">
        <v>1099</v>
      </c>
      <c r="C214" t="s">
        <v>1125</v>
      </c>
      <c r="D214" t="s">
        <v>1126</v>
      </c>
    </row>
    <row r="215" spans="1:4">
      <c r="A215">
        <v>214</v>
      </c>
      <c r="B215" t="s">
        <v>1127</v>
      </c>
      <c r="C215" t="s">
        <v>1129</v>
      </c>
      <c r="D215" t="s">
        <v>1130</v>
      </c>
    </row>
    <row r="216" spans="1:4">
      <c r="A216">
        <v>215</v>
      </c>
      <c r="B216" t="s">
        <v>1127</v>
      </c>
      <c r="C216" t="s">
        <v>1131</v>
      </c>
      <c r="D216" t="s">
        <v>1132</v>
      </c>
    </row>
    <row r="217" spans="1:4">
      <c r="A217">
        <v>216</v>
      </c>
      <c r="B217" t="s">
        <v>1127</v>
      </c>
      <c r="C217" t="s">
        <v>1133</v>
      </c>
      <c r="D217" t="s">
        <v>1134</v>
      </c>
    </row>
    <row r="218" spans="1:4">
      <c r="A218">
        <v>217</v>
      </c>
      <c r="B218" t="s">
        <v>1127</v>
      </c>
      <c r="C218" t="s">
        <v>1135</v>
      </c>
      <c r="D218" t="s">
        <v>1136</v>
      </c>
    </row>
    <row r="219" spans="1:4">
      <c r="A219">
        <v>218</v>
      </c>
      <c r="B219" t="s">
        <v>1127</v>
      </c>
      <c r="C219" t="s">
        <v>1021</v>
      </c>
      <c r="D219" t="s">
        <v>1137</v>
      </c>
    </row>
    <row r="220" spans="1:4">
      <c r="A220">
        <v>219</v>
      </c>
      <c r="B220" t="s">
        <v>1127</v>
      </c>
      <c r="C220" t="s">
        <v>1138</v>
      </c>
      <c r="D220" t="s">
        <v>1139</v>
      </c>
    </row>
    <row r="221" spans="1:4">
      <c r="A221">
        <v>220</v>
      </c>
      <c r="B221" t="s">
        <v>1127</v>
      </c>
      <c r="C221" t="s">
        <v>1127</v>
      </c>
      <c r="D221" t="s">
        <v>1128</v>
      </c>
    </row>
    <row r="222" spans="1:4">
      <c r="A222">
        <v>221</v>
      </c>
      <c r="B222" t="s">
        <v>1127</v>
      </c>
      <c r="C222" t="s">
        <v>1140</v>
      </c>
      <c r="D222" t="s">
        <v>1141</v>
      </c>
    </row>
    <row r="223" spans="1:4">
      <c r="A223">
        <v>222</v>
      </c>
      <c r="B223" t="s">
        <v>1127</v>
      </c>
      <c r="C223" t="s">
        <v>1142</v>
      </c>
      <c r="D223" t="s">
        <v>1143</v>
      </c>
    </row>
    <row r="224" spans="1:4">
      <c r="A224">
        <v>223</v>
      </c>
      <c r="B224" t="s">
        <v>1127</v>
      </c>
      <c r="C224" t="s">
        <v>1144</v>
      </c>
      <c r="D224" t="s">
        <v>1145</v>
      </c>
    </row>
    <row r="225" spans="1:4">
      <c r="A225">
        <v>224</v>
      </c>
      <c r="B225" t="s">
        <v>1127</v>
      </c>
      <c r="C225" t="s">
        <v>1146</v>
      </c>
      <c r="D225" t="s">
        <v>1147</v>
      </c>
    </row>
    <row r="226" spans="1:4">
      <c r="A226">
        <v>225</v>
      </c>
      <c r="B226" t="s">
        <v>1127</v>
      </c>
      <c r="C226" t="s">
        <v>772</v>
      </c>
      <c r="D226" t="s">
        <v>1148</v>
      </c>
    </row>
    <row r="227" spans="1:4">
      <c r="A227">
        <v>226</v>
      </c>
      <c r="B227" t="s">
        <v>1127</v>
      </c>
      <c r="C227" t="s">
        <v>1149</v>
      </c>
      <c r="D227" t="s">
        <v>1150</v>
      </c>
    </row>
    <row r="228" spans="1:4">
      <c r="A228">
        <v>227</v>
      </c>
      <c r="B228" t="s">
        <v>1151</v>
      </c>
      <c r="C228" t="s">
        <v>1153</v>
      </c>
      <c r="D228" t="s">
        <v>1154</v>
      </c>
    </row>
    <row r="229" spans="1:4">
      <c r="A229">
        <v>228</v>
      </c>
      <c r="B229" t="s">
        <v>1151</v>
      </c>
      <c r="C229" t="s">
        <v>1155</v>
      </c>
      <c r="D229" t="s">
        <v>1156</v>
      </c>
    </row>
    <row r="230" spans="1:4">
      <c r="A230">
        <v>229</v>
      </c>
      <c r="B230" t="s">
        <v>1151</v>
      </c>
      <c r="C230" t="s">
        <v>1157</v>
      </c>
      <c r="D230" t="s">
        <v>1158</v>
      </c>
    </row>
    <row r="231" spans="1:4">
      <c r="A231">
        <v>230</v>
      </c>
      <c r="B231" t="s">
        <v>1151</v>
      </c>
      <c r="C231" t="s">
        <v>1159</v>
      </c>
      <c r="D231" t="s">
        <v>1160</v>
      </c>
    </row>
    <row r="232" spans="1:4">
      <c r="A232">
        <v>231</v>
      </c>
      <c r="B232" t="s">
        <v>1151</v>
      </c>
      <c r="C232" t="s">
        <v>1161</v>
      </c>
      <c r="D232" t="s">
        <v>1162</v>
      </c>
    </row>
    <row r="233" spans="1:4">
      <c r="A233">
        <v>232</v>
      </c>
      <c r="B233" t="s">
        <v>1151</v>
      </c>
      <c r="C233" t="s">
        <v>1163</v>
      </c>
      <c r="D233" t="s">
        <v>1164</v>
      </c>
    </row>
    <row r="234" spans="1:4">
      <c r="A234">
        <v>233</v>
      </c>
      <c r="B234" t="s">
        <v>1151</v>
      </c>
      <c r="C234" t="s">
        <v>1165</v>
      </c>
      <c r="D234" t="s">
        <v>1166</v>
      </c>
    </row>
    <row r="235" spans="1:4">
      <c r="A235">
        <v>234</v>
      </c>
      <c r="B235" t="s">
        <v>1151</v>
      </c>
      <c r="C235" t="s">
        <v>1167</v>
      </c>
      <c r="D235" t="s">
        <v>1168</v>
      </c>
    </row>
    <row r="236" spans="1:4">
      <c r="A236">
        <v>235</v>
      </c>
      <c r="B236" t="s">
        <v>1151</v>
      </c>
      <c r="C236" t="s">
        <v>1151</v>
      </c>
      <c r="D236" t="s">
        <v>1152</v>
      </c>
    </row>
    <row r="237" spans="1:4">
      <c r="A237">
        <v>236</v>
      </c>
      <c r="B237" t="s">
        <v>1151</v>
      </c>
      <c r="C237" t="s">
        <v>1169</v>
      </c>
      <c r="D237" t="s">
        <v>1170</v>
      </c>
    </row>
    <row r="238" spans="1:4">
      <c r="A238">
        <v>237</v>
      </c>
      <c r="B238" t="s">
        <v>1151</v>
      </c>
      <c r="C238" t="s">
        <v>1171</v>
      </c>
      <c r="D238" t="s">
        <v>1172</v>
      </c>
    </row>
    <row r="239" spans="1:4">
      <c r="A239">
        <v>238</v>
      </c>
      <c r="B239" t="s">
        <v>1151</v>
      </c>
      <c r="C239" t="s">
        <v>1173</v>
      </c>
      <c r="D239" t="s">
        <v>1174</v>
      </c>
    </row>
    <row r="240" spans="1:4">
      <c r="A240">
        <v>239</v>
      </c>
      <c r="B240" t="s">
        <v>1151</v>
      </c>
      <c r="C240" t="s">
        <v>1175</v>
      </c>
      <c r="D240" t="s">
        <v>1176</v>
      </c>
    </row>
    <row r="241" spans="1:4">
      <c r="A241">
        <v>240</v>
      </c>
      <c r="B241" t="s">
        <v>1151</v>
      </c>
      <c r="C241" t="s">
        <v>1177</v>
      </c>
      <c r="D241" t="s">
        <v>1178</v>
      </c>
    </row>
    <row r="242" spans="1:4">
      <c r="A242">
        <v>241</v>
      </c>
      <c r="B242" t="s">
        <v>1151</v>
      </c>
      <c r="C242" t="s">
        <v>1179</v>
      </c>
      <c r="D242" t="s">
        <v>1180</v>
      </c>
    </row>
    <row r="243" spans="1:4">
      <c r="A243">
        <v>242</v>
      </c>
      <c r="B243" t="s">
        <v>1181</v>
      </c>
      <c r="C243" t="s">
        <v>1183</v>
      </c>
      <c r="D243" t="s">
        <v>1184</v>
      </c>
    </row>
    <row r="244" spans="1:4">
      <c r="A244">
        <v>243</v>
      </c>
      <c r="B244" t="s">
        <v>1181</v>
      </c>
      <c r="C244" t="s">
        <v>1185</v>
      </c>
      <c r="D244" t="s">
        <v>1186</v>
      </c>
    </row>
    <row r="245" spans="1:4">
      <c r="A245">
        <v>244</v>
      </c>
      <c r="B245" t="s">
        <v>1181</v>
      </c>
      <c r="C245" t="s">
        <v>1187</v>
      </c>
      <c r="D245" t="s">
        <v>1188</v>
      </c>
    </row>
    <row r="246" spans="1:4">
      <c r="A246">
        <v>245</v>
      </c>
      <c r="B246" t="s">
        <v>1181</v>
      </c>
      <c r="C246" t="s">
        <v>1189</v>
      </c>
      <c r="D246" t="s">
        <v>1190</v>
      </c>
    </row>
    <row r="247" spans="1:4">
      <c r="A247">
        <v>246</v>
      </c>
      <c r="B247" t="s">
        <v>1181</v>
      </c>
      <c r="C247" t="s">
        <v>1181</v>
      </c>
      <c r="D247" t="s">
        <v>1182</v>
      </c>
    </row>
    <row r="248" spans="1:4">
      <c r="A248">
        <v>247</v>
      </c>
      <c r="B248" t="s">
        <v>1181</v>
      </c>
      <c r="C248" t="s">
        <v>1191</v>
      </c>
      <c r="D248" t="s">
        <v>1192</v>
      </c>
    </row>
    <row r="249" spans="1:4">
      <c r="A249">
        <v>248</v>
      </c>
      <c r="B249" t="s">
        <v>1181</v>
      </c>
      <c r="C249" t="s">
        <v>795</v>
      </c>
      <c r="D249" t="s">
        <v>1193</v>
      </c>
    </row>
    <row r="250" spans="1:4">
      <c r="A250">
        <v>249</v>
      </c>
      <c r="B250" t="s">
        <v>1181</v>
      </c>
      <c r="C250" t="s">
        <v>1194</v>
      </c>
      <c r="D250" t="s">
        <v>1195</v>
      </c>
    </row>
    <row r="251" spans="1:4">
      <c r="A251">
        <v>250</v>
      </c>
      <c r="B251" t="s">
        <v>1181</v>
      </c>
      <c r="C251" t="s">
        <v>1196</v>
      </c>
      <c r="D251" t="s">
        <v>1197</v>
      </c>
    </row>
    <row r="252" spans="1:4">
      <c r="A252">
        <v>251</v>
      </c>
      <c r="B252" t="s">
        <v>1181</v>
      </c>
      <c r="C252" t="s">
        <v>1198</v>
      </c>
      <c r="D252" t="s">
        <v>1199</v>
      </c>
    </row>
    <row r="253" spans="1:4">
      <c r="A253">
        <v>252</v>
      </c>
      <c r="B253" t="s">
        <v>1200</v>
      </c>
      <c r="C253" t="s">
        <v>1202</v>
      </c>
      <c r="D253" t="s">
        <v>1203</v>
      </c>
    </row>
    <row r="254" spans="1:4">
      <c r="A254">
        <v>253</v>
      </c>
      <c r="B254" t="s">
        <v>1200</v>
      </c>
      <c r="C254" t="s">
        <v>1080</v>
      </c>
      <c r="D254" t="s">
        <v>1204</v>
      </c>
    </row>
    <row r="255" spans="1:4">
      <c r="A255">
        <v>254</v>
      </c>
      <c r="B255" t="s">
        <v>1200</v>
      </c>
      <c r="C255" t="s">
        <v>1205</v>
      </c>
      <c r="D255" t="s">
        <v>1206</v>
      </c>
    </row>
    <row r="256" spans="1:4">
      <c r="A256">
        <v>255</v>
      </c>
      <c r="B256" t="s">
        <v>1200</v>
      </c>
      <c r="C256" t="s">
        <v>732</v>
      </c>
      <c r="D256" t="s">
        <v>1207</v>
      </c>
    </row>
    <row r="257" spans="1:4">
      <c r="A257">
        <v>256</v>
      </c>
      <c r="B257" t="s">
        <v>1200</v>
      </c>
      <c r="C257" t="s">
        <v>1208</v>
      </c>
      <c r="D257" t="s">
        <v>1209</v>
      </c>
    </row>
    <row r="258" spans="1:4">
      <c r="A258">
        <v>257</v>
      </c>
      <c r="B258" t="s">
        <v>1200</v>
      </c>
      <c r="C258" t="s">
        <v>1210</v>
      </c>
      <c r="D258" t="s">
        <v>1211</v>
      </c>
    </row>
    <row r="259" spans="1:4">
      <c r="A259">
        <v>258</v>
      </c>
      <c r="B259" t="s">
        <v>1200</v>
      </c>
      <c r="C259" t="s">
        <v>1200</v>
      </c>
      <c r="D259" t="s">
        <v>1201</v>
      </c>
    </row>
    <row r="260" spans="1:4">
      <c r="A260">
        <v>259</v>
      </c>
      <c r="B260" t="s">
        <v>1200</v>
      </c>
      <c r="C260" t="s">
        <v>1212</v>
      </c>
      <c r="D260" t="s">
        <v>1213</v>
      </c>
    </row>
    <row r="261" spans="1:4">
      <c r="A261">
        <v>260</v>
      </c>
      <c r="B261" t="s">
        <v>1200</v>
      </c>
      <c r="C261" t="s">
        <v>1214</v>
      </c>
      <c r="D261" t="s">
        <v>1215</v>
      </c>
    </row>
    <row r="262" spans="1:4">
      <c r="A262">
        <v>261</v>
      </c>
      <c r="B262" t="s">
        <v>1216</v>
      </c>
      <c r="C262" t="s">
        <v>1218</v>
      </c>
      <c r="D262" t="s">
        <v>1219</v>
      </c>
    </row>
    <row r="263" spans="1:4">
      <c r="A263">
        <v>262</v>
      </c>
      <c r="B263" t="s">
        <v>1216</v>
      </c>
      <c r="C263" t="s">
        <v>1220</v>
      </c>
      <c r="D263" t="s">
        <v>1221</v>
      </c>
    </row>
    <row r="264" spans="1:4">
      <c r="A264">
        <v>263</v>
      </c>
      <c r="B264" t="s">
        <v>1216</v>
      </c>
      <c r="C264" t="s">
        <v>959</v>
      </c>
      <c r="D264" t="s">
        <v>1222</v>
      </c>
    </row>
    <row r="265" spans="1:4">
      <c r="A265">
        <v>264</v>
      </c>
      <c r="B265" t="s">
        <v>1216</v>
      </c>
      <c r="C265" t="s">
        <v>1223</v>
      </c>
      <c r="D265" t="s">
        <v>1224</v>
      </c>
    </row>
    <row r="266" spans="1:4">
      <c r="A266">
        <v>265</v>
      </c>
      <c r="B266" t="s">
        <v>1216</v>
      </c>
      <c r="C266" t="s">
        <v>1225</v>
      </c>
      <c r="D266" t="s">
        <v>1226</v>
      </c>
    </row>
    <row r="267" spans="1:4">
      <c r="A267">
        <v>266</v>
      </c>
      <c r="B267" t="s">
        <v>1216</v>
      </c>
      <c r="C267" t="s">
        <v>1227</v>
      </c>
      <c r="D267" t="s">
        <v>1228</v>
      </c>
    </row>
    <row r="268" spans="1:4">
      <c r="A268">
        <v>267</v>
      </c>
      <c r="B268" t="s">
        <v>1216</v>
      </c>
      <c r="C268" t="s">
        <v>1216</v>
      </c>
      <c r="D268" t="s">
        <v>1217</v>
      </c>
    </row>
    <row r="269" spans="1:4">
      <c r="A269">
        <v>268</v>
      </c>
      <c r="B269" t="s">
        <v>1216</v>
      </c>
      <c r="C269" t="s">
        <v>1229</v>
      </c>
      <c r="D269" t="s">
        <v>1230</v>
      </c>
    </row>
    <row r="270" spans="1:4">
      <c r="A270">
        <v>269</v>
      </c>
      <c r="B270" t="s">
        <v>1216</v>
      </c>
      <c r="C270" t="s">
        <v>1231</v>
      </c>
      <c r="D270" t="s">
        <v>1232</v>
      </c>
    </row>
    <row r="271" spans="1:4">
      <c r="A271">
        <v>270</v>
      </c>
      <c r="B271" t="s">
        <v>1216</v>
      </c>
      <c r="C271" t="s">
        <v>1233</v>
      </c>
      <c r="D271" t="s">
        <v>1234</v>
      </c>
    </row>
    <row r="272" spans="1:4">
      <c r="A272">
        <v>271</v>
      </c>
      <c r="B272" t="s">
        <v>1216</v>
      </c>
      <c r="C272" t="s">
        <v>1235</v>
      </c>
      <c r="D272" t="s">
        <v>1236</v>
      </c>
    </row>
    <row r="273" spans="1:4">
      <c r="A273">
        <v>272</v>
      </c>
      <c r="B273" t="s">
        <v>1216</v>
      </c>
      <c r="C273" t="s">
        <v>1237</v>
      </c>
      <c r="D273" t="s">
        <v>1238</v>
      </c>
    </row>
    <row r="274" spans="1:4">
      <c r="A274">
        <v>273</v>
      </c>
      <c r="B274" t="s">
        <v>1216</v>
      </c>
      <c r="C274" t="s">
        <v>1239</v>
      </c>
      <c r="D274" t="s">
        <v>1240</v>
      </c>
    </row>
    <row r="275" spans="1:4">
      <c r="A275">
        <v>274</v>
      </c>
      <c r="B275" t="s">
        <v>1216</v>
      </c>
      <c r="C275" t="s">
        <v>1241</v>
      </c>
      <c r="D275" t="s">
        <v>1242</v>
      </c>
    </row>
    <row r="276" spans="1:4">
      <c r="A276">
        <v>275</v>
      </c>
      <c r="B276" t="s">
        <v>1216</v>
      </c>
      <c r="C276" t="s">
        <v>1243</v>
      </c>
      <c r="D276" t="s">
        <v>1244</v>
      </c>
    </row>
    <row r="277" spans="1:4">
      <c r="A277">
        <v>276</v>
      </c>
      <c r="B277" t="s">
        <v>1245</v>
      </c>
      <c r="C277" t="s">
        <v>1247</v>
      </c>
      <c r="D277" t="s">
        <v>1248</v>
      </c>
    </row>
    <row r="278" spans="1:4">
      <c r="A278">
        <v>277</v>
      </c>
      <c r="B278" t="s">
        <v>1245</v>
      </c>
      <c r="C278" t="s">
        <v>1249</v>
      </c>
      <c r="D278" t="s">
        <v>1250</v>
      </c>
    </row>
    <row r="279" spans="1:4">
      <c r="A279">
        <v>278</v>
      </c>
      <c r="B279" t="s">
        <v>1245</v>
      </c>
      <c r="C279" t="s">
        <v>1208</v>
      </c>
      <c r="D279" t="s">
        <v>1251</v>
      </c>
    </row>
    <row r="280" spans="1:4">
      <c r="A280">
        <v>279</v>
      </c>
      <c r="B280" t="s">
        <v>1245</v>
      </c>
      <c r="C280" t="s">
        <v>1252</v>
      </c>
      <c r="D280" t="s">
        <v>1253</v>
      </c>
    </row>
    <row r="281" spans="1:4">
      <c r="A281">
        <v>280</v>
      </c>
      <c r="B281" t="s">
        <v>1245</v>
      </c>
      <c r="C281" t="s">
        <v>1254</v>
      </c>
      <c r="D281" t="s">
        <v>1255</v>
      </c>
    </row>
    <row r="282" spans="1:4">
      <c r="A282">
        <v>281</v>
      </c>
      <c r="B282" t="s">
        <v>1245</v>
      </c>
      <c r="C282" t="s">
        <v>1256</v>
      </c>
      <c r="D282" t="s">
        <v>1257</v>
      </c>
    </row>
    <row r="283" spans="1:4">
      <c r="A283">
        <v>282</v>
      </c>
      <c r="B283" t="s">
        <v>1245</v>
      </c>
      <c r="C283" t="s">
        <v>1245</v>
      </c>
      <c r="D283" t="s">
        <v>1246</v>
      </c>
    </row>
    <row r="284" spans="1:4">
      <c r="A284">
        <v>283</v>
      </c>
      <c r="B284" t="s">
        <v>1245</v>
      </c>
      <c r="C284" t="s">
        <v>1258</v>
      </c>
      <c r="D284" t="s">
        <v>1259</v>
      </c>
    </row>
    <row r="285" spans="1:4">
      <c r="A285">
        <v>284</v>
      </c>
      <c r="B285" t="s">
        <v>1245</v>
      </c>
      <c r="C285" t="s">
        <v>1260</v>
      </c>
      <c r="D285" t="s">
        <v>1261</v>
      </c>
    </row>
    <row r="286" spans="1:4">
      <c r="A286">
        <v>285</v>
      </c>
      <c r="B286" t="s">
        <v>1245</v>
      </c>
      <c r="C286" t="s">
        <v>1262</v>
      </c>
      <c r="D286" t="s">
        <v>1263</v>
      </c>
    </row>
    <row r="287" spans="1:4">
      <c r="A287">
        <v>286</v>
      </c>
      <c r="B287" t="s">
        <v>1245</v>
      </c>
      <c r="C287" t="s">
        <v>1264</v>
      </c>
      <c r="D287" t="s">
        <v>1265</v>
      </c>
    </row>
    <row r="288" spans="1:4">
      <c r="A288">
        <v>287</v>
      </c>
      <c r="B288" t="s">
        <v>1245</v>
      </c>
      <c r="C288" t="s">
        <v>1121</v>
      </c>
      <c r="D288" t="s">
        <v>1266</v>
      </c>
    </row>
    <row r="289" spans="1:4">
      <c r="A289">
        <v>288</v>
      </c>
      <c r="B289" t="s">
        <v>1267</v>
      </c>
      <c r="C289" t="s">
        <v>1269</v>
      </c>
      <c r="D289" t="s">
        <v>1270</v>
      </c>
    </row>
    <row r="290" spans="1:4">
      <c r="A290">
        <v>289</v>
      </c>
      <c r="B290" t="s">
        <v>1267</v>
      </c>
      <c r="C290" t="s">
        <v>1271</v>
      </c>
      <c r="D290" t="s">
        <v>1272</v>
      </c>
    </row>
    <row r="291" spans="1:4">
      <c r="A291">
        <v>290</v>
      </c>
      <c r="B291" t="s">
        <v>1267</v>
      </c>
      <c r="C291" t="s">
        <v>1273</v>
      </c>
      <c r="D291" t="s">
        <v>1274</v>
      </c>
    </row>
    <row r="292" spans="1:4">
      <c r="A292">
        <v>291</v>
      </c>
      <c r="B292" t="s">
        <v>1267</v>
      </c>
      <c r="C292" t="s">
        <v>1212</v>
      </c>
      <c r="D292" t="s">
        <v>1275</v>
      </c>
    </row>
    <row r="293" spans="1:4">
      <c r="A293">
        <v>292</v>
      </c>
      <c r="B293" t="s">
        <v>1267</v>
      </c>
      <c r="C293" t="s">
        <v>718</v>
      </c>
      <c r="D293" t="s">
        <v>1276</v>
      </c>
    </row>
    <row r="294" spans="1:4">
      <c r="A294">
        <v>293</v>
      </c>
      <c r="B294" t="s">
        <v>1267</v>
      </c>
      <c r="C294" t="s">
        <v>1277</v>
      </c>
      <c r="D294" t="s">
        <v>1278</v>
      </c>
    </row>
    <row r="295" spans="1:4">
      <c r="A295">
        <v>294</v>
      </c>
      <c r="B295" t="s">
        <v>1267</v>
      </c>
      <c r="C295" t="s">
        <v>1267</v>
      </c>
      <c r="D295" t="s">
        <v>1268</v>
      </c>
    </row>
    <row r="296" spans="1:4">
      <c r="A296">
        <v>295</v>
      </c>
      <c r="B296" t="s">
        <v>1267</v>
      </c>
      <c r="C296" t="s">
        <v>1279</v>
      </c>
      <c r="D296" t="s">
        <v>1280</v>
      </c>
    </row>
    <row r="297" spans="1:4">
      <c r="A297">
        <v>296</v>
      </c>
      <c r="B297" t="s">
        <v>1267</v>
      </c>
      <c r="C297" t="s">
        <v>1281</v>
      </c>
      <c r="D297" t="s">
        <v>1282</v>
      </c>
    </row>
    <row r="298" spans="1:4">
      <c r="A298">
        <v>297</v>
      </c>
      <c r="B298" t="s">
        <v>1267</v>
      </c>
      <c r="C298" t="s">
        <v>1283</v>
      </c>
      <c r="D298" t="s">
        <v>1284</v>
      </c>
    </row>
    <row r="299" spans="1:4">
      <c r="A299">
        <v>298</v>
      </c>
      <c r="B299" t="s">
        <v>1285</v>
      </c>
      <c r="C299" t="s">
        <v>1287</v>
      </c>
      <c r="D299" t="s">
        <v>1288</v>
      </c>
    </row>
    <row r="300" spans="1:4">
      <c r="A300">
        <v>299</v>
      </c>
      <c r="B300" t="s">
        <v>1285</v>
      </c>
      <c r="C300" t="s">
        <v>1289</v>
      </c>
      <c r="D300" t="s">
        <v>1290</v>
      </c>
    </row>
    <row r="301" spans="1:4">
      <c r="A301">
        <v>300</v>
      </c>
      <c r="B301" t="s">
        <v>1285</v>
      </c>
      <c r="C301" t="s">
        <v>1291</v>
      </c>
      <c r="D301" t="s">
        <v>1292</v>
      </c>
    </row>
    <row r="302" spans="1:4">
      <c r="A302">
        <v>301</v>
      </c>
      <c r="B302" t="s">
        <v>1285</v>
      </c>
      <c r="C302" t="s">
        <v>1293</v>
      </c>
      <c r="D302" t="s">
        <v>1294</v>
      </c>
    </row>
    <row r="303" spans="1:4">
      <c r="A303">
        <v>302</v>
      </c>
      <c r="B303" t="s">
        <v>1285</v>
      </c>
      <c r="C303" t="s">
        <v>1295</v>
      </c>
      <c r="D303" t="s">
        <v>1296</v>
      </c>
    </row>
    <row r="304" spans="1:4">
      <c r="A304">
        <v>303</v>
      </c>
      <c r="B304" t="s">
        <v>1285</v>
      </c>
      <c r="C304" t="s">
        <v>1297</v>
      </c>
      <c r="D304" t="s">
        <v>1298</v>
      </c>
    </row>
    <row r="305" spans="1:4">
      <c r="A305">
        <v>304</v>
      </c>
      <c r="B305" t="s">
        <v>1285</v>
      </c>
      <c r="C305" t="s">
        <v>1066</v>
      </c>
      <c r="D305" t="s">
        <v>1299</v>
      </c>
    </row>
    <row r="306" spans="1:4">
      <c r="A306">
        <v>305</v>
      </c>
      <c r="B306" t="s">
        <v>1285</v>
      </c>
      <c r="C306" t="s">
        <v>1300</v>
      </c>
      <c r="D306" t="s">
        <v>1301</v>
      </c>
    </row>
    <row r="307" spans="1:4">
      <c r="A307">
        <v>306</v>
      </c>
      <c r="B307" t="s">
        <v>1285</v>
      </c>
      <c r="C307" t="s">
        <v>1285</v>
      </c>
      <c r="D307" t="s">
        <v>1286</v>
      </c>
    </row>
    <row r="308" spans="1:4">
      <c r="A308">
        <v>307</v>
      </c>
      <c r="B308" t="s">
        <v>1285</v>
      </c>
      <c r="C308" t="s">
        <v>1302</v>
      </c>
      <c r="D308" t="s">
        <v>1303</v>
      </c>
    </row>
    <row r="309" spans="1:4">
      <c r="A309">
        <v>308</v>
      </c>
      <c r="B309" t="s">
        <v>1285</v>
      </c>
      <c r="C309" t="s">
        <v>1304</v>
      </c>
      <c r="D309" t="s">
        <v>1305</v>
      </c>
    </row>
    <row r="310" spans="1:4">
      <c r="A310">
        <v>309</v>
      </c>
      <c r="B310" t="s">
        <v>1285</v>
      </c>
      <c r="C310" t="s">
        <v>1306</v>
      </c>
      <c r="D310" t="s">
        <v>1307</v>
      </c>
    </row>
    <row r="311" spans="1:4">
      <c r="A311">
        <v>310</v>
      </c>
      <c r="B311" t="s">
        <v>1285</v>
      </c>
      <c r="C311" t="s">
        <v>1308</v>
      </c>
      <c r="D311" t="s">
        <v>1309</v>
      </c>
    </row>
    <row r="312" spans="1:4">
      <c r="A312">
        <v>311</v>
      </c>
      <c r="B312" t="s">
        <v>1310</v>
      </c>
      <c r="C312" t="s">
        <v>1310</v>
      </c>
      <c r="D312" t="s">
        <v>1311</v>
      </c>
    </row>
    <row r="313" spans="1:4">
      <c r="A313">
        <v>312</v>
      </c>
      <c r="B313" t="s">
        <v>1312</v>
      </c>
      <c r="C313" t="s">
        <v>1314</v>
      </c>
      <c r="D313" t="s">
        <v>1315</v>
      </c>
    </row>
    <row r="314" spans="1:4">
      <c r="A314">
        <v>313</v>
      </c>
      <c r="B314" t="s">
        <v>1312</v>
      </c>
      <c r="C314" t="s">
        <v>1316</v>
      </c>
      <c r="D314" t="s">
        <v>1317</v>
      </c>
    </row>
    <row r="315" spans="1:4">
      <c r="A315">
        <v>314</v>
      </c>
      <c r="B315" t="s">
        <v>1312</v>
      </c>
      <c r="C315" t="s">
        <v>1318</v>
      </c>
      <c r="D315" t="s">
        <v>1319</v>
      </c>
    </row>
    <row r="316" spans="1:4">
      <c r="A316">
        <v>315</v>
      </c>
      <c r="B316" t="s">
        <v>1312</v>
      </c>
      <c r="C316" t="s">
        <v>1320</v>
      </c>
      <c r="D316" t="s">
        <v>1321</v>
      </c>
    </row>
    <row r="317" spans="1:4">
      <c r="A317">
        <v>316</v>
      </c>
      <c r="B317" t="s">
        <v>1312</v>
      </c>
      <c r="C317" t="s">
        <v>1322</v>
      </c>
      <c r="D317" t="s">
        <v>1323</v>
      </c>
    </row>
    <row r="318" spans="1:4">
      <c r="A318">
        <v>317</v>
      </c>
      <c r="B318" t="s">
        <v>1312</v>
      </c>
      <c r="C318" t="s">
        <v>1324</v>
      </c>
      <c r="D318" t="s">
        <v>1325</v>
      </c>
    </row>
    <row r="319" spans="1:4">
      <c r="A319">
        <v>318</v>
      </c>
      <c r="B319" t="s">
        <v>1312</v>
      </c>
      <c r="C319" t="s">
        <v>1326</v>
      </c>
      <c r="D319" t="s">
        <v>1327</v>
      </c>
    </row>
    <row r="320" spans="1:4">
      <c r="A320">
        <v>319</v>
      </c>
      <c r="B320" t="s">
        <v>1312</v>
      </c>
      <c r="C320" t="s">
        <v>1328</v>
      </c>
      <c r="D320" t="s">
        <v>1329</v>
      </c>
    </row>
    <row r="321" spans="1:4">
      <c r="A321">
        <v>320</v>
      </c>
      <c r="B321" t="s">
        <v>1312</v>
      </c>
      <c r="C321" t="s">
        <v>1330</v>
      </c>
      <c r="D321" t="s">
        <v>1331</v>
      </c>
    </row>
    <row r="322" spans="1:4">
      <c r="A322">
        <v>321</v>
      </c>
      <c r="B322" t="s">
        <v>1312</v>
      </c>
      <c r="C322" t="s">
        <v>1194</v>
      </c>
      <c r="D322" t="s">
        <v>1332</v>
      </c>
    </row>
    <row r="323" spans="1:4">
      <c r="A323">
        <v>322</v>
      </c>
      <c r="B323" t="s">
        <v>1312</v>
      </c>
      <c r="C323" t="s">
        <v>1333</v>
      </c>
      <c r="D323" t="s">
        <v>1334</v>
      </c>
    </row>
    <row r="324" spans="1:4">
      <c r="A324">
        <v>323</v>
      </c>
      <c r="B324" t="s">
        <v>1312</v>
      </c>
      <c r="C324" t="s">
        <v>1335</v>
      </c>
      <c r="D324" t="s">
        <v>1336</v>
      </c>
    </row>
    <row r="325" spans="1:4">
      <c r="A325">
        <v>324</v>
      </c>
      <c r="B325" t="s">
        <v>1312</v>
      </c>
      <c r="C325" t="s">
        <v>1312</v>
      </c>
      <c r="D325" t="s">
        <v>1313</v>
      </c>
    </row>
    <row r="326" spans="1:4">
      <c r="A326">
        <v>325</v>
      </c>
      <c r="B326" t="s">
        <v>1312</v>
      </c>
      <c r="C326" t="s">
        <v>1337</v>
      </c>
      <c r="D326" t="s">
        <v>1338</v>
      </c>
    </row>
    <row r="327" spans="1:4">
      <c r="A327">
        <v>326</v>
      </c>
      <c r="B327" t="s">
        <v>1312</v>
      </c>
      <c r="C327" t="s">
        <v>1339</v>
      </c>
      <c r="D327" t="s">
        <v>1340</v>
      </c>
    </row>
    <row r="328" spans="1:4">
      <c r="A328">
        <v>327</v>
      </c>
      <c r="B328" t="s">
        <v>1312</v>
      </c>
      <c r="C328" t="s">
        <v>1341</v>
      </c>
      <c r="D328" t="s">
        <v>1342</v>
      </c>
    </row>
    <row r="329" spans="1:4">
      <c r="A329">
        <v>328</v>
      </c>
      <c r="B329" t="s">
        <v>1343</v>
      </c>
      <c r="C329" t="s">
        <v>1345</v>
      </c>
      <c r="D329" t="s">
        <v>1346</v>
      </c>
    </row>
    <row r="330" spans="1:4">
      <c r="A330">
        <v>329</v>
      </c>
      <c r="B330" t="s">
        <v>1343</v>
      </c>
      <c r="C330" t="s">
        <v>949</v>
      </c>
      <c r="D330" t="s">
        <v>1347</v>
      </c>
    </row>
    <row r="331" spans="1:4">
      <c r="A331">
        <v>330</v>
      </c>
      <c r="B331" t="s">
        <v>1343</v>
      </c>
      <c r="C331" t="s">
        <v>1348</v>
      </c>
      <c r="D331" t="s">
        <v>1349</v>
      </c>
    </row>
    <row r="332" spans="1:4">
      <c r="A332">
        <v>331</v>
      </c>
      <c r="B332" t="s">
        <v>1343</v>
      </c>
      <c r="C332" t="s">
        <v>1350</v>
      </c>
      <c r="D332" t="s">
        <v>1351</v>
      </c>
    </row>
    <row r="333" spans="1:4">
      <c r="A333">
        <v>332</v>
      </c>
      <c r="B333" t="s">
        <v>1343</v>
      </c>
      <c r="C333" t="s">
        <v>1343</v>
      </c>
      <c r="D333" t="s">
        <v>1344</v>
      </c>
    </row>
    <row r="334" spans="1:4">
      <c r="A334">
        <v>333</v>
      </c>
      <c r="B334" t="s">
        <v>1343</v>
      </c>
      <c r="C334" t="s">
        <v>1352</v>
      </c>
      <c r="D334" t="s">
        <v>1353</v>
      </c>
    </row>
    <row r="335" spans="1:4">
      <c r="A335">
        <v>334</v>
      </c>
      <c r="B335" t="s">
        <v>1354</v>
      </c>
      <c r="C335" t="s">
        <v>1356</v>
      </c>
      <c r="D335" t="s">
        <v>1357</v>
      </c>
    </row>
    <row r="336" spans="1:4">
      <c r="A336">
        <v>335</v>
      </c>
      <c r="B336" t="s">
        <v>1354</v>
      </c>
      <c r="C336" t="s">
        <v>1358</v>
      </c>
      <c r="D336" t="s">
        <v>1359</v>
      </c>
    </row>
    <row r="337" spans="1:4">
      <c r="A337">
        <v>336</v>
      </c>
      <c r="B337" t="s">
        <v>1354</v>
      </c>
      <c r="C337" t="s">
        <v>1360</v>
      </c>
      <c r="D337" t="s">
        <v>1361</v>
      </c>
    </row>
    <row r="338" spans="1:4">
      <c r="A338">
        <v>337</v>
      </c>
      <c r="B338" t="s">
        <v>1354</v>
      </c>
      <c r="C338" t="s">
        <v>1362</v>
      </c>
      <c r="D338" t="s">
        <v>1363</v>
      </c>
    </row>
    <row r="339" spans="1:4">
      <c r="A339">
        <v>338</v>
      </c>
      <c r="B339" t="s">
        <v>1354</v>
      </c>
      <c r="C339" t="s">
        <v>1364</v>
      </c>
      <c r="D339" t="s">
        <v>1365</v>
      </c>
    </row>
    <row r="340" spans="1:4">
      <c r="A340">
        <v>339</v>
      </c>
      <c r="B340" t="s">
        <v>1354</v>
      </c>
      <c r="C340" t="s">
        <v>1366</v>
      </c>
      <c r="D340" t="s">
        <v>1367</v>
      </c>
    </row>
    <row r="341" spans="1:4">
      <c r="A341">
        <v>340</v>
      </c>
      <c r="B341" t="s">
        <v>1354</v>
      </c>
      <c r="C341" t="s">
        <v>1368</v>
      </c>
      <c r="D341" t="s">
        <v>1369</v>
      </c>
    </row>
    <row r="342" spans="1:4">
      <c r="A342">
        <v>341</v>
      </c>
      <c r="B342" t="s">
        <v>1354</v>
      </c>
      <c r="C342" t="s">
        <v>1354</v>
      </c>
      <c r="D342" t="s">
        <v>1355</v>
      </c>
    </row>
    <row r="343" spans="1:4">
      <c r="A343">
        <v>342</v>
      </c>
      <c r="B343" t="s">
        <v>1354</v>
      </c>
      <c r="C343" t="s">
        <v>1370</v>
      </c>
      <c r="D343" t="s">
        <v>1371</v>
      </c>
    </row>
    <row r="344" spans="1:4">
      <c r="A344">
        <v>343</v>
      </c>
      <c r="B344" t="s">
        <v>1372</v>
      </c>
      <c r="C344" t="s">
        <v>1374</v>
      </c>
      <c r="D344" t="s">
        <v>1375</v>
      </c>
    </row>
    <row r="345" spans="1:4">
      <c r="A345">
        <v>344</v>
      </c>
      <c r="B345" t="s">
        <v>1372</v>
      </c>
      <c r="C345" t="s">
        <v>1376</v>
      </c>
      <c r="D345" t="s">
        <v>1377</v>
      </c>
    </row>
    <row r="346" spans="1:4">
      <c r="A346">
        <v>345</v>
      </c>
      <c r="B346" t="s">
        <v>1372</v>
      </c>
      <c r="C346" t="s">
        <v>1378</v>
      </c>
      <c r="D346" t="s">
        <v>1379</v>
      </c>
    </row>
    <row r="347" spans="1:4">
      <c r="A347">
        <v>346</v>
      </c>
      <c r="B347" t="s">
        <v>1372</v>
      </c>
      <c r="C347" t="s">
        <v>1380</v>
      </c>
      <c r="D347" t="s">
        <v>1381</v>
      </c>
    </row>
    <row r="348" spans="1:4">
      <c r="A348">
        <v>347</v>
      </c>
      <c r="B348" t="s">
        <v>1372</v>
      </c>
      <c r="C348" t="s">
        <v>1382</v>
      </c>
      <c r="D348" t="s">
        <v>1383</v>
      </c>
    </row>
    <row r="349" spans="1:4">
      <c r="A349">
        <v>348</v>
      </c>
      <c r="B349" t="s">
        <v>1372</v>
      </c>
      <c r="C349" t="s">
        <v>1384</v>
      </c>
      <c r="D349" t="s">
        <v>1385</v>
      </c>
    </row>
    <row r="350" spans="1:4">
      <c r="A350">
        <v>349</v>
      </c>
      <c r="B350" t="s">
        <v>1372</v>
      </c>
      <c r="C350" t="s">
        <v>1386</v>
      </c>
      <c r="D350" t="s">
        <v>1387</v>
      </c>
    </row>
    <row r="351" spans="1:4">
      <c r="A351">
        <v>350</v>
      </c>
      <c r="B351" t="s">
        <v>1372</v>
      </c>
      <c r="C351" t="s">
        <v>1388</v>
      </c>
      <c r="D351" t="s">
        <v>1389</v>
      </c>
    </row>
    <row r="352" spans="1:4">
      <c r="A352">
        <v>351</v>
      </c>
      <c r="B352" t="s">
        <v>1372</v>
      </c>
      <c r="C352" t="s">
        <v>1390</v>
      </c>
      <c r="D352" t="s">
        <v>1391</v>
      </c>
    </row>
    <row r="353" spans="1:4">
      <c r="A353">
        <v>352</v>
      </c>
      <c r="B353" t="s">
        <v>1372</v>
      </c>
      <c r="C353" t="s">
        <v>1392</v>
      </c>
      <c r="D353" t="s">
        <v>1393</v>
      </c>
    </row>
    <row r="354" spans="1:4">
      <c r="A354">
        <v>353</v>
      </c>
      <c r="B354" t="s">
        <v>1372</v>
      </c>
      <c r="C354" t="s">
        <v>1372</v>
      </c>
      <c r="D354" t="s">
        <v>1373</v>
      </c>
    </row>
    <row r="355" spans="1:4">
      <c r="A355">
        <v>354</v>
      </c>
      <c r="B355" t="s">
        <v>1372</v>
      </c>
      <c r="C355" t="s">
        <v>1394</v>
      </c>
      <c r="D355" t="s">
        <v>1395</v>
      </c>
    </row>
    <row r="356" spans="1:4">
      <c r="A356">
        <v>355</v>
      </c>
      <c r="B356" t="s">
        <v>1372</v>
      </c>
      <c r="C356" t="s">
        <v>1396</v>
      </c>
      <c r="D356" t="s">
        <v>1397</v>
      </c>
    </row>
    <row r="357" spans="1:4">
      <c r="A357">
        <v>356</v>
      </c>
      <c r="B357" t="s">
        <v>1398</v>
      </c>
      <c r="C357" t="s">
        <v>1400</v>
      </c>
      <c r="D357" t="s">
        <v>1401</v>
      </c>
    </row>
    <row r="358" spans="1:4">
      <c r="A358">
        <v>357</v>
      </c>
      <c r="B358" t="s">
        <v>1398</v>
      </c>
      <c r="C358" t="s">
        <v>1402</v>
      </c>
      <c r="D358" t="s">
        <v>1403</v>
      </c>
    </row>
    <row r="359" spans="1:4">
      <c r="A359">
        <v>358</v>
      </c>
      <c r="B359" t="s">
        <v>1398</v>
      </c>
      <c r="C359" t="s">
        <v>1404</v>
      </c>
      <c r="D359" t="s">
        <v>1405</v>
      </c>
    </row>
    <row r="360" spans="1:4">
      <c r="A360">
        <v>359</v>
      </c>
      <c r="B360" t="s">
        <v>1398</v>
      </c>
      <c r="C360" t="s">
        <v>1406</v>
      </c>
      <c r="D360" t="s">
        <v>1407</v>
      </c>
    </row>
    <row r="361" spans="1:4">
      <c r="A361">
        <v>360</v>
      </c>
      <c r="B361" t="s">
        <v>1398</v>
      </c>
      <c r="C361" t="s">
        <v>1408</v>
      </c>
      <c r="D361" t="s">
        <v>1409</v>
      </c>
    </row>
    <row r="362" spans="1:4">
      <c r="A362">
        <v>361</v>
      </c>
      <c r="B362" t="s">
        <v>1398</v>
      </c>
      <c r="C362" t="s">
        <v>1410</v>
      </c>
      <c r="D362" t="s">
        <v>1411</v>
      </c>
    </row>
    <row r="363" spans="1:4">
      <c r="A363">
        <v>362</v>
      </c>
      <c r="B363" t="s">
        <v>1398</v>
      </c>
      <c r="C363" t="s">
        <v>1412</v>
      </c>
      <c r="D363" t="s">
        <v>1413</v>
      </c>
    </row>
    <row r="364" spans="1:4">
      <c r="A364">
        <v>363</v>
      </c>
      <c r="B364" t="s">
        <v>1398</v>
      </c>
      <c r="C364" t="s">
        <v>1414</v>
      </c>
      <c r="D364" t="s">
        <v>1415</v>
      </c>
    </row>
    <row r="365" spans="1:4">
      <c r="A365">
        <v>364</v>
      </c>
      <c r="B365" t="s">
        <v>1398</v>
      </c>
      <c r="C365" t="s">
        <v>1416</v>
      </c>
      <c r="D365" t="s">
        <v>1417</v>
      </c>
    </row>
    <row r="366" spans="1:4">
      <c r="A366">
        <v>365</v>
      </c>
      <c r="B366" t="s">
        <v>1398</v>
      </c>
      <c r="C366" t="s">
        <v>1398</v>
      </c>
      <c r="D366" t="s">
        <v>1399</v>
      </c>
    </row>
    <row r="367" spans="1:4">
      <c r="A367">
        <v>366</v>
      </c>
      <c r="B367" t="s">
        <v>1398</v>
      </c>
      <c r="C367" t="s">
        <v>1418</v>
      </c>
      <c r="D367" t="s">
        <v>1419</v>
      </c>
    </row>
    <row r="368" spans="1:4">
      <c r="A368">
        <v>367</v>
      </c>
      <c r="B368" t="s">
        <v>1420</v>
      </c>
      <c r="C368" t="s">
        <v>1422</v>
      </c>
      <c r="D368" t="s">
        <v>1423</v>
      </c>
    </row>
    <row r="369" spans="1:4">
      <c r="A369">
        <v>368</v>
      </c>
      <c r="B369" t="s">
        <v>1420</v>
      </c>
      <c r="C369" t="s">
        <v>1424</v>
      </c>
      <c r="D369" t="s">
        <v>1425</v>
      </c>
    </row>
    <row r="370" spans="1:4">
      <c r="A370">
        <v>369</v>
      </c>
      <c r="B370" t="s">
        <v>1420</v>
      </c>
      <c r="C370" t="s">
        <v>1426</v>
      </c>
      <c r="D370" t="s">
        <v>1427</v>
      </c>
    </row>
    <row r="371" spans="1:4">
      <c r="A371">
        <v>370</v>
      </c>
      <c r="B371" t="s">
        <v>1420</v>
      </c>
      <c r="C371" t="s">
        <v>1428</v>
      </c>
      <c r="D371" t="s">
        <v>1429</v>
      </c>
    </row>
    <row r="372" spans="1:4">
      <c r="A372">
        <v>371</v>
      </c>
      <c r="B372" t="s">
        <v>1420</v>
      </c>
      <c r="C372" t="s">
        <v>1430</v>
      </c>
      <c r="D372" t="s">
        <v>1431</v>
      </c>
    </row>
    <row r="373" spans="1:4">
      <c r="A373">
        <v>372</v>
      </c>
      <c r="B373" t="s">
        <v>1420</v>
      </c>
      <c r="C373" t="s">
        <v>1432</v>
      </c>
      <c r="D373" t="s">
        <v>1433</v>
      </c>
    </row>
    <row r="374" spans="1:4">
      <c r="A374">
        <v>373</v>
      </c>
      <c r="B374" t="s">
        <v>1420</v>
      </c>
      <c r="C374" t="s">
        <v>1229</v>
      </c>
      <c r="D374" t="s">
        <v>1434</v>
      </c>
    </row>
    <row r="375" spans="1:4">
      <c r="A375">
        <v>374</v>
      </c>
      <c r="B375" t="s">
        <v>1420</v>
      </c>
      <c r="C375" t="s">
        <v>1435</v>
      </c>
      <c r="D375" t="s">
        <v>1436</v>
      </c>
    </row>
    <row r="376" spans="1:4">
      <c r="A376">
        <v>375</v>
      </c>
      <c r="B376" t="s">
        <v>1420</v>
      </c>
      <c r="C376" t="s">
        <v>1437</v>
      </c>
      <c r="D376" t="s">
        <v>1438</v>
      </c>
    </row>
    <row r="377" spans="1:4">
      <c r="A377">
        <v>376</v>
      </c>
      <c r="B377" t="s">
        <v>1420</v>
      </c>
      <c r="C377" t="s">
        <v>1420</v>
      </c>
      <c r="D377" t="s">
        <v>1421</v>
      </c>
    </row>
    <row r="378" spans="1:4">
      <c r="A378">
        <v>377</v>
      </c>
      <c r="B378" t="s">
        <v>1420</v>
      </c>
      <c r="C378" t="s">
        <v>1439</v>
      </c>
      <c r="D378" t="s">
        <v>1440</v>
      </c>
    </row>
    <row r="379" spans="1:4">
      <c r="A379">
        <v>378</v>
      </c>
      <c r="B379" t="s">
        <v>1420</v>
      </c>
      <c r="C379" t="s">
        <v>1441</v>
      </c>
      <c r="D379" t="s">
        <v>1442</v>
      </c>
    </row>
    <row r="380" spans="1:4">
      <c r="A380">
        <v>379</v>
      </c>
      <c r="B380" t="s">
        <v>1420</v>
      </c>
      <c r="C380" t="s">
        <v>1443</v>
      </c>
      <c r="D380" t="s">
        <v>1444</v>
      </c>
    </row>
    <row r="381" spans="1:4">
      <c r="A381">
        <v>380</v>
      </c>
      <c r="B381" t="s">
        <v>1420</v>
      </c>
      <c r="C381" t="s">
        <v>1445</v>
      </c>
      <c r="D381" t="s">
        <v>1446</v>
      </c>
    </row>
    <row r="382" spans="1:4">
      <c r="A382">
        <v>381</v>
      </c>
      <c r="B382" t="s">
        <v>1447</v>
      </c>
      <c r="C382" t="s">
        <v>1449</v>
      </c>
      <c r="D382" t="s">
        <v>1450</v>
      </c>
    </row>
    <row r="383" spans="1:4">
      <c r="A383">
        <v>382</v>
      </c>
      <c r="B383" t="s">
        <v>1447</v>
      </c>
      <c r="C383" t="s">
        <v>1451</v>
      </c>
      <c r="D383" t="s">
        <v>1452</v>
      </c>
    </row>
    <row r="384" spans="1:4">
      <c r="A384">
        <v>383</v>
      </c>
      <c r="B384" t="s">
        <v>1447</v>
      </c>
      <c r="C384" t="s">
        <v>1453</v>
      </c>
      <c r="D384" t="s">
        <v>1454</v>
      </c>
    </row>
    <row r="385" spans="1:4">
      <c r="A385">
        <v>384</v>
      </c>
      <c r="B385" t="s">
        <v>1447</v>
      </c>
      <c r="C385" t="s">
        <v>1455</v>
      </c>
      <c r="D385" t="s">
        <v>1456</v>
      </c>
    </row>
    <row r="386" spans="1:4">
      <c r="A386">
        <v>385</v>
      </c>
      <c r="B386" t="s">
        <v>1447</v>
      </c>
      <c r="C386" t="s">
        <v>1457</v>
      </c>
      <c r="D386" t="s">
        <v>1458</v>
      </c>
    </row>
    <row r="387" spans="1:4">
      <c r="A387">
        <v>386</v>
      </c>
      <c r="B387" t="s">
        <v>1447</v>
      </c>
      <c r="C387" t="s">
        <v>1005</v>
      </c>
      <c r="D387" t="s">
        <v>1459</v>
      </c>
    </row>
    <row r="388" spans="1:4">
      <c r="A388">
        <v>387</v>
      </c>
      <c r="B388" t="s">
        <v>1447</v>
      </c>
      <c r="C388" t="s">
        <v>1460</v>
      </c>
      <c r="D388" t="s">
        <v>1461</v>
      </c>
    </row>
    <row r="389" spans="1:4">
      <c r="A389">
        <v>388</v>
      </c>
      <c r="B389" t="s">
        <v>1447</v>
      </c>
      <c r="C389" t="s">
        <v>1447</v>
      </c>
      <c r="D389" t="s">
        <v>1448</v>
      </c>
    </row>
    <row r="390" spans="1:4">
      <c r="A390">
        <v>389</v>
      </c>
      <c r="B390" t="s">
        <v>1447</v>
      </c>
      <c r="C390" t="s">
        <v>1462</v>
      </c>
      <c r="D390" t="s">
        <v>1463</v>
      </c>
    </row>
    <row r="391" spans="1:4">
      <c r="A391">
        <v>390</v>
      </c>
      <c r="B391" t="s">
        <v>1447</v>
      </c>
      <c r="C391" t="s">
        <v>1464</v>
      </c>
      <c r="D391" t="s">
        <v>1465</v>
      </c>
    </row>
    <row r="392" spans="1:4">
      <c r="A392">
        <v>391</v>
      </c>
      <c r="B392" t="s">
        <v>1447</v>
      </c>
      <c r="C392" t="s">
        <v>1466</v>
      </c>
      <c r="D392" t="s">
        <v>1467</v>
      </c>
    </row>
    <row r="393" spans="1:4">
      <c r="A393">
        <v>392</v>
      </c>
      <c r="B393" t="s">
        <v>1468</v>
      </c>
      <c r="C393" t="s">
        <v>1249</v>
      </c>
      <c r="D393" t="s">
        <v>1470</v>
      </c>
    </row>
    <row r="394" spans="1:4">
      <c r="A394">
        <v>393</v>
      </c>
      <c r="B394" t="s">
        <v>1468</v>
      </c>
      <c r="C394" t="s">
        <v>1471</v>
      </c>
      <c r="D394" t="s">
        <v>1472</v>
      </c>
    </row>
    <row r="395" spans="1:4">
      <c r="A395">
        <v>394</v>
      </c>
      <c r="B395" t="s">
        <v>1468</v>
      </c>
      <c r="C395" t="s">
        <v>1473</v>
      </c>
      <c r="D395" t="s">
        <v>1474</v>
      </c>
    </row>
    <row r="396" spans="1:4">
      <c r="A396">
        <v>395</v>
      </c>
      <c r="B396" t="s">
        <v>1468</v>
      </c>
      <c r="C396" t="s">
        <v>1475</v>
      </c>
      <c r="D396" t="s">
        <v>1476</v>
      </c>
    </row>
    <row r="397" spans="1:4">
      <c r="A397">
        <v>396</v>
      </c>
      <c r="B397" t="s">
        <v>1468</v>
      </c>
      <c r="C397" t="s">
        <v>1477</v>
      </c>
      <c r="D397" t="s">
        <v>1478</v>
      </c>
    </row>
    <row r="398" spans="1:4">
      <c r="A398">
        <v>397</v>
      </c>
      <c r="B398" t="s">
        <v>1468</v>
      </c>
      <c r="C398" t="s">
        <v>1479</v>
      </c>
      <c r="D398" t="s">
        <v>1480</v>
      </c>
    </row>
    <row r="399" spans="1:4">
      <c r="A399">
        <v>398</v>
      </c>
      <c r="B399" t="s">
        <v>1468</v>
      </c>
      <c r="C399" t="s">
        <v>1481</v>
      </c>
      <c r="D399" t="s">
        <v>1482</v>
      </c>
    </row>
    <row r="400" spans="1:4">
      <c r="A400">
        <v>399</v>
      </c>
      <c r="B400" t="s">
        <v>1468</v>
      </c>
      <c r="C400" t="s">
        <v>1483</v>
      </c>
      <c r="D400" t="s">
        <v>1484</v>
      </c>
    </row>
    <row r="401" spans="1:4">
      <c r="A401">
        <v>400</v>
      </c>
      <c r="B401" t="s">
        <v>1468</v>
      </c>
      <c r="C401" t="s">
        <v>1485</v>
      </c>
      <c r="D401" t="s">
        <v>1486</v>
      </c>
    </row>
    <row r="402" spans="1:4">
      <c r="A402">
        <v>401</v>
      </c>
      <c r="B402" t="s">
        <v>1468</v>
      </c>
      <c r="C402" t="s">
        <v>1468</v>
      </c>
      <c r="D402" t="s">
        <v>1469</v>
      </c>
    </row>
    <row r="403" spans="1:4">
      <c r="A403">
        <v>402</v>
      </c>
      <c r="B403" t="s">
        <v>1468</v>
      </c>
      <c r="C403" t="s">
        <v>758</v>
      </c>
      <c r="D403" t="s">
        <v>1487</v>
      </c>
    </row>
    <row r="404" spans="1:4">
      <c r="A404">
        <v>403</v>
      </c>
      <c r="B404" t="s">
        <v>1488</v>
      </c>
      <c r="C404" t="s">
        <v>895</v>
      </c>
      <c r="D404" t="s">
        <v>1490</v>
      </c>
    </row>
    <row r="405" spans="1:4">
      <c r="A405">
        <v>404</v>
      </c>
      <c r="B405" t="s">
        <v>1488</v>
      </c>
      <c r="C405" t="s">
        <v>1426</v>
      </c>
      <c r="D405" t="s">
        <v>1491</v>
      </c>
    </row>
    <row r="406" spans="1:4">
      <c r="A406">
        <v>405</v>
      </c>
      <c r="B406" t="s">
        <v>1488</v>
      </c>
      <c r="C406" t="s">
        <v>1492</v>
      </c>
      <c r="D406" t="s">
        <v>1493</v>
      </c>
    </row>
    <row r="407" spans="1:4">
      <c r="A407">
        <v>406</v>
      </c>
      <c r="B407" t="s">
        <v>1488</v>
      </c>
      <c r="C407" t="s">
        <v>1494</v>
      </c>
      <c r="D407" t="s">
        <v>1495</v>
      </c>
    </row>
    <row r="408" spans="1:4">
      <c r="A408">
        <v>407</v>
      </c>
      <c r="B408" t="s">
        <v>1488</v>
      </c>
      <c r="C408" t="s">
        <v>1131</v>
      </c>
      <c r="D408" t="s">
        <v>1496</v>
      </c>
    </row>
    <row r="409" spans="1:4">
      <c r="A409">
        <v>408</v>
      </c>
      <c r="B409" t="s">
        <v>1488</v>
      </c>
      <c r="C409" t="s">
        <v>1497</v>
      </c>
      <c r="D409" t="s">
        <v>1498</v>
      </c>
    </row>
    <row r="410" spans="1:4">
      <c r="A410">
        <v>409</v>
      </c>
      <c r="B410" t="s">
        <v>1488</v>
      </c>
      <c r="C410" t="s">
        <v>1499</v>
      </c>
      <c r="D410" t="s">
        <v>1500</v>
      </c>
    </row>
    <row r="411" spans="1:4">
      <c r="A411">
        <v>410</v>
      </c>
      <c r="B411" t="s">
        <v>1488</v>
      </c>
      <c r="C411" t="s">
        <v>1501</v>
      </c>
      <c r="D411" t="s">
        <v>1502</v>
      </c>
    </row>
    <row r="412" spans="1:4">
      <c r="A412">
        <v>411</v>
      </c>
      <c r="B412" t="s">
        <v>1488</v>
      </c>
      <c r="C412" t="s">
        <v>1503</v>
      </c>
      <c r="D412" t="s">
        <v>1504</v>
      </c>
    </row>
    <row r="413" spans="1:4">
      <c r="A413">
        <v>412</v>
      </c>
      <c r="B413" t="s">
        <v>1488</v>
      </c>
      <c r="C413" t="s">
        <v>1505</v>
      </c>
      <c r="D413" t="s">
        <v>1506</v>
      </c>
    </row>
    <row r="414" spans="1:4">
      <c r="A414">
        <v>413</v>
      </c>
      <c r="B414" t="s">
        <v>1488</v>
      </c>
      <c r="C414" t="s">
        <v>1507</v>
      </c>
      <c r="D414" t="s">
        <v>1508</v>
      </c>
    </row>
    <row r="415" spans="1:4">
      <c r="A415">
        <v>414</v>
      </c>
      <c r="B415" t="s">
        <v>1488</v>
      </c>
      <c r="C415" t="s">
        <v>1509</v>
      </c>
      <c r="D415" t="s">
        <v>1510</v>
      </c>
    </row>
    <row r="416" spans="1:4">
      <c r="A416">
        <v>415</v>
      </c>
      <c r="B416" t="s">
        <v>1488</v>
      </c>
      <c r="C416" t="s">
        <v>1511</v>
      </c>
      <c r="D416" t="s">
        <v>1512</v>
      </c>
    </row>
    <row r="417" spans="1:4">
      <c r="A417">
        <v>416</v>
      </c>
      <c r="B417" t="s">
        <v>1488</v>
      </c>
      <c r="C417" t="s">
        <v>1460</v>
      </c>
      <c r="D417" t="s">
        <v>1513</v>
      </c>
    </row>
    <row r="418" spans="1:4">
      <c r="A418">
        <v>417</v>
      </c>
      <c r="B418" t="s">
        <v>1488</v>
      </c>
      <c r="C418" t="s">
        <v>1488</v>
      </c>
      <c r="D418" t="s">
        <v>1489</v>
      </c>
    </row>
    <row r="419" spans="1:4">
      <c r="A419">
        <v>418</v>
      </c>
      <c r="B419" t="s">
        <v>1488</v>
      </c>
      <c r="C419" t="s">
        <v>1514</v>
      </c>
      <c r="D419" t="s">
        <v>1515</v>
      </c>
    </row>
    <row r="420" spans="1:4">
      <c r="A420">
        <v>419</v>
      </c>
      <c r="B420" t="s">
        <v>1516</v>
      </c>
      <c r="C420" t="s">
        <v>1518</v>
      </c>
      <c r="D420" t="s">
        <v>1519</v>
      </c>
    </row>
    <row r="421" spans="1:4">
      <c r="A421">
        <v>420</v>
      </c>
      <c r="B421" t="s">
        <v>1516</v>
      </c>
      <c r="C421" t="s">
        <v>1520</v>
      </c>
      <c r="D421" t="s">
        <v>1521</v>
      </c>
    </row>
    <row r="422" spans="1:4">
      <c r="A422">
        <v>421</v>
      </c>
      <c r="B422" t="s">
        <v>1516</v>
      </c>
      <c r="C422" t="s">
        <v>1522</v>
      </c>
      <c r="D422" t="s">
        <v>1523</v>
      </c>
    </row>
    <row r="423" spans="1:4">
      <c r="A423">
        <v>422</v>
      </c>
      <c r="B423" t="s">
        <v>1516</v>
      </c>
      <c r="C423" t="s">
        <v>1479</v>
      </c>
      <c r="D423" t="s">
        <v>1524</v>
      </c>
    </row>
    <row r="424" spans="1:4">
      <c r="A424">
        <v>423</v>
      </c>
      <c r="B424" t="s">
        <v>1516</v>
      </c>
      <c r="C424" t="s">
        <v>1525</v>
      </c>
      <c r="D424" t="s">
        <v>1526</v>
      </c>
    </row>
    <row r="425" spans="1:4">
      <c r="A425">
        <v>424</v>
      </c>
      <c r="B425" t="s">
        <v>1516</v>
      </c>
      <c r="C425" t="s">
        <v>1527</v>
      </c>
      <c r="D425" t="s">
        <v>1528</v>
      </c>
    </row>
    <row r="426" spans="1:4">
      <c r="A426">
        <v>425</v>
      </c>
      <c r="B426" t="s">
        <v>1516</v>
      </c>
      <c r="C426" t="s">
        <v>1529</v>
      </c>
      <c r="D426" t="s">
        <v>1530</v>
      </c>
    </row>
    <row r="427" spans="1:4">
      <c r="A427">
        <v>426</v>
      </c>
      <c r="B427" t="s">
        <v>1516</v>
      </c>
      <c r="C427" t="s">
        <v>1516</v>
      </c>
      <c r="D427" t="s">
        <v>1517</v>
      </c>
    </row>
    <row r="428" spans="1:4">
      <c r="A428">
        <v>427</v>
      </c>
      <c r="B428" t="s">
        <v>1516</v>
      </c>
      <c r="C428" t="s">
        <v>1531</v>
      </c>
      <c r="D428" t="s">
        <v>1532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3"/>
    <col min="3" max="3" width="9.140625" style="136"/>
    <col min="4" max="4" width="26.5703125" style="136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2" width="39.85546875" style="1" customWidth="1"/>
    <col min="13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2" width="26.42578125" style="1" customWidth="1"/>
    <col min="23" max="23" width="3.28515625" style="1" customWidth="1"/>
    <col min="24" max="24" width="59.7109375" style="1" customWidth="1"/>
    <col min="25" max="25" width="49.140625" style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2" customFormat="1" ht="43.5" customHeight="1">
      <c r="A1" s="141" t="s">
        <v>70</v>
      </c>
      <c r="B1" s="141" t="s">
        <v>364</v>
      </c>
      <c r="C1" s="141" t="s">
        <v>89</v>
      </c>
      <c r="D1" s="141" t="s">
        <v>86</v>
      </c>
      <c r="E1" s="141" t="s">
        <v>188</v>
      </c>
      <c r="F1" s="141" t="s">
        <v>228</v>
      </c>
      <c r="G1" s="141" t="s">
        <v>205</v>
      </c>
      <c r="H1" s="141" t="s">
        <v>209</v>
      </c>
      <c r="I1" s="141" t="s">
        <v>227</v>
      </c>
      <c r="J1" s="141" t="s">
        <v>244</v>
      </c>
      <c r="K1" s="141" t="s">
        <v>248</v>
      </c>
      <c r="L1" s="141"/>
      <c r="M1" s="141"/>
      <c r="N1" s="90" t="s">
        <v>283</v>
      </c>
      <c r="O1" s="141" t="s">
        <v>275</v>
      </c>
      <c r="P1" s="141" t="s">
        <v>298</v>
      </c>
      <c r="Q1" s="141" t="s">
        <v>340</v>
      </c>
      <c r="R1" s="141" t="s">
        <v>24</v>
      </c>
      <c r="S1" s="141" t="s">
        <v>32</v>
      </c>
      <c r="T1" s="177" t="s">
        <v>38</v>
      </c>
      <c r="U1" s="177" t="s">
        <v>43</v>
      </c>
      <c r="V1" s="177"/>
      <c r="W1" s="223" t="s">
        <v>327</v>
      </c>
      <c r="X1" s="141" t="s">
        <v>296</v>
      </c>
      <c r="Y1" s="141" t="s">
        <v>310</v>
      </c>
      <c r="Z1" s="141"/>
      <c r="AA1" s="277" t="s">
        <v>365</v>
      </c>
      <c r="AB1" s="277"/>
      <c r="AC1" s="277" t="s">
        <v>366</v>
      </c>
      <c r="AD1" s="277"/>
      <c r="AF1" s="177" t="s">
        <v>337</v>
      </c>
      <c r="AH1" s="141" t="s">
        <v>338</v>
      </c>
      <c r="AI1" s="141" t="s">
        <v>339</v>
      </c>
      <c r="AK1" s="141" t="s">
        <v>356</v>
      </c>
      <c r="AM1" s="141" t="s">
        <v>357</v>
      </c>
      <c r="AP1" s="141" t="s">
        <v>377</v>
      </c>
      <c r="AQ1" s="141" t="s">
        <v>376</v>
      </c>
      <c r="AS1" s="459" t="s">
        <v>383</v>
      </c>
      <c r="AU1" s="177" t="s">
        <v>418</v>
      </c>
      <c r="AW1" s="460" t="s">
        <v>585</v>
      </c>
      <c r="AX1" s="460" t="s">
        <v>586</v>
      </c>
      <c r="AZ1" s="720" t="s">
        <v>619</v>
      </c>
      <c r="BA1" s="720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4" t="s">
        <v>189</v>
      </c>
      <c r="F2" s="134" t="s">
        <v>229</v>
      </c>
      <c r="G2" s="134" t="s">
        <v>203</v>
      </c>
      <c r="H2" s="134" t="s">
        <v>207</v>
      </c>
      <c r="I2" s="134" t="s">
        <v>96</v>
      </c>
      <c r="J2" s="134" t="s">
        <v>245</v>
      </c>
      <c r="K2" s="213" t="s">
        <v>249</v>
      </c>
      <c r="L2" s="213" t="s">
        <v>249</v>
      </c>
      <c r="M2" s="135">
        <v>1</v>
      </c>
      <c r="N2" s="91" t="s">
        <v>287</v>
      </c>
      <c r="O2" s="135" t="s">
        <v>370</v>
      </c>
      <c r="P2" s="214" t="s">
        <v>45</v>
      </c>
      <c r="Q2" s="216" t="s">
        <v>3</v>
      </c>
      <c r="R2" s="217" t="s">
        <v>27</v>
      </c>
      <c r="S2" s="217" t="s">
        <v>29</v>
      </c>
      <c r="T2" s="218" t="s">
        <v>33</v>
      </c>
      <c r="U2" s="213" t="s">
        <v>39</v>
      </c>
      <c r="V2" s="221">
        <v>1</v>
      </c>
      <c r="W2" s="224"/>
      <c r="X2" s="290" t="s">
        <v>384</v>
      </c>
      <c r="Y2" s="39" t="s">
        <v>402</v>
      </c>
      <c r="Z2" s="39"/>
      <c r="AA2" s="39" t="s">
        <v>398</v>
      </c>
      <c r="AB2" s="279" t="s">
        <v>397</v>
      </c>
      <c r="AC2" s="39" t="s">
        <v>312</v>
      </c>
      <c r="AD2" s="279" t="s">
        <v>312</v>
      </c>
      <c r="AF2" s="40" t="s">
        <v>39</v>
      </c>
      <c r="AH2" s="134" t="s">
        <v>342</v>
      </c>
      <c r="AI2" s="134" t="s">
        <v>342</v>
      </c>
      <c r="AK2" s="134" t="s">
        <v>348</v>
      </c>
      <c r="AM2" s="134" t="s">
        <v>358</v>
      </c>
      <c r="AP2" s="224" t="s">
        <v>389</v>
      </c>
      <c r="AQ2" s="39" t="s">
        <v>386</v>
      </c>
      <c r="AS2" s="39" t="s">
        <v>381</v>
      </c>
      <c r="AU2" s="40" t="s">
        <v>411</v>
      </c>
      <c r="AW2" s="461" t="s">
        <v>587</v>
      </c>
      <c r="AX2" s="461" t="s">
        <v>587</v>
      </c>
      <c r="AZ2" s="506" t="s">
        <v>620</v>
      </c>
      <c r="BA2" s="507" t="s">
        <v>621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4" t="s">
        <v>190</v>
      </c>
      <c r="F3" s="134" t="s">
        <v>230</v>
      </c>
      <c r="G3" s="134" t="s">
        <v>204</v>
      </c>
      <c r="H3" s="134" t="s">
        <v>208</v>
      </c>
      <c r="I3" s="134" t="s">
        <v>52</v>
      </c>
      <c r="J3" s="134" t="s">
        <v>284</v>
      </c>
      <c r="K3" s="135" t="s">
        <v>251</v>
      </c>
      <c r="L3" s="135" t="s">
        <v>251</v>
      </c>
      <c r="M3" s="135">
        <v>2</v>
      </c>
      <c r="N3" s="91" t="s">
        <v>262</v>
      </c>
      <c r="O3" s="213" t="s">
        <v>371</v>
      </c>
      <c r="P3" s="214" t="s">
        <v>46</v>
      </c>
      <c r="Q3" s="216" t="s">
        <v>303</v>
      </c>
      <c r="R3" s="215" t="s">
        <v>305</v>
      </c>
      <c r="S3" s="217" t="s">
        <v>30</v>
      </c>
      <c r="T3" s="218" t="s">
        <v>34</v>
      </c>
      <c r="U3" s="213" t="s">
        <v>40</v>
      </c>
      <c r="V3" s="221">
        <v>2</v>
      </c>
      <c r="W3" s="224"/>
      <c r="X3" s="290" t="s">
        <v>385</v>
      </c>
      <c r="Y3" s="39" t="s">
        <v>392</v>
      </c>
      <c r="Z3" s="39"/>
      <c r="AA3" s="39" t="s">
        <v>397</v>
      </c>
      <c r="AB3" s="279" t="s">
        <v>396</v>
      </c>
      <c r="AC3" s="39" t="s">
        <v>313</v>
      </c>
      <c r="AD3" s="279" t="s">
        <v>313</v>
      </c>
      <c r="AF3" s="40" t="s">
        <v>40</v>
      </c>
      <c r="AH3" s="134" t="s">
        <v>367</v>
      </c>
      <c r="AI3" s="134" t="s">
        <v>346</v>
      </c>
      <c r="AK3" s="134" t="s">
        <v>349</v>
      </c>
      <c r="AM3" s="134" t="s">
        <v>359</v>
      </c>
      <c r="AP3" s="224" t="s">
        <v>386</v>
      </c>
      <c r="AQ3" s="39" t="s">
        <v>385</v>
      </c>
      <c r="AS3" s="39" t="s">
        <v>382</v>
      </c>
      <c r="AU3" s="40" t="s">
        <v>412</v>
      </c>
      <c r="AW3" s="461" t="s">
        <v>588</v>
      </c>
      <c r="AX3" s="461" t="s">
        <v>588</v>
      </c>
      <c r="AZ3" s="137" t="s">
        <v>678</v>
      </c>
      <c r="BA3" s="215" t="s">
        <v>677</v>
      </c>
    </row>
    <row r="4" spans="1:53" ht="66.75" customHeight="1">
      <c r="A4" s="3" t="s">
        <v>106</v>
      </c>
      <c r="B4" s="39">
        <v>2002</v>
      </c>
      <c r="C4" s="39">
        <v>2015</v>
      </c>
      <c r="E4" s="134" t="s">
        <v>191</v>
      </c>
      <c r="F4" s="134" t="s">
        <v>231</v>
      </c>
      <c r="H4" s="134" t="s">
        <v>2</v>
      </c>
      <c r="I4" s="134" t="s">
        <v>53</v>
      </c>
      <c r="J4" s="134" t="s">
        <v>285</v>
      </c>
      <c r="K4" s="135" t="s">
        <v>252</v>
      </c>
      <c r="L4" s="135" t="s">
        <v>252</v>
      </c>
      <c r="M4" s="135">
        <v>3</v>
      </c>
      <c r="N4" s="91" t="s">
        <v>288</v>
      </c>
      <c r="O4" s="213" t="s">
        <v>372</v>
      </c>
      <c r="Q4" s="216" t="s">
        <v>26</v>
      </c>
      <c r="R4" s="215" t="s">
        <v>704</v>
      </c>
      <c r="S4" s="217" t="s">
        <v>31</v>
      </c>
      <c r="T4" s="218" t="s">
        <v>35</v>
      </c>
      <c r="U4" s="213" t="s">
        <v>41</v>
      </c>
      <c r="V4" s="221">
        <v>3</v>
      </c>
      <c r="W4" s="224"/>
      <c r="X4" s="290" t="s">
        <v>386</v>
      </c>
      <c r="Y4" s="39" t="s">
        <v>393</v>
      </c>
      <c r="Z4" s="278"/>
      <c r="AA4" s="291" t="s">
        <v>396</v>
      </c>
      <c r="AB4" s="1" t="s">
        <v>399</v>
      </c>
      <c r="AC4" s="39" t="s">
        <v>314</v>
      </c>
      <c r="AD4" s="279" t="s">
        <v>314</v>
      </c>
      <c r="AF4" s="40" t="s">
        <v>41</v>
      </c>
      <c r="AH4" s="40" t="s">
        <v>373</v>
      </c>
      <c r="AK4" s="134" t="s">
        <v>350</v>
      </c>
      <c r="AM4" s="134" t="s">
        <v>360</v>
      </c>
      <c r="AP4" s="224" t="s">
        <v>385</v>
      </c>
      <c r="AQ4" s="39" t="s">
        <v>384</v>
      </c>
      <c r="AS4" s="39" t="s">
        <v>347</v>
      </c>
      <c r="AU4" s="40" t="s">
        <v>413</v>
      </c>
      <c r="AW4" s="461" t="s">
        <v>589</v>
      </c>
      <c r="AX4" s="461" t="s">
        <v>589</v>
      </c>
      <c r="AZ4" s="137" t="s">
        <v>679</v>
      </c>
      <c r="BA4" s="215" t="s">
        <v>687</v>
      </c>
    </row>
    <row r="5" spans="1:53" ht="66.75" customHeight="1">
      <c r="A5" s="3" t="s">
        <v>107</v>
      </c>
      <c r="B5" s="39">
        <v>2003</v>
      </c>
      <c r="C5" s="39">
        <v>2016</v>
      </c>
      <c r="E5" s="134" t="s">
        <v>192</v>
      </c>
      <c r="F5" s="134" t="s">
        <v>232</v>
      </c>
      <c r="I5" s="134" t="s">
        <v>54</v>
      </c>
      <c r="K5" s="135" t="s">
        <v>250</v>
      </c>
      <c r="L5" s="135" t="s">
        <v>250</v>
      </c>
      <c r="M5" s="135">
        <v>4</v>
      </c>
      <c r="N5" s="137" t="s">
        <v>289</v>
      </c>
      <c r="O5" s="134" t="s">
        <v>342</v>
      </c>
      <c r="Q5" s="216" t="s">
        <v>304</v>
      </c>
      <c r="R5" s="215" t="s">
        <v>306</v>
      </c>
      <c r="T5" s="40" t="s">
        <v>36</v>
      </c>
      <c r="U5" s="213" t="s">
        <v>42</v>
      </c>
      <c r="V5" s="221">
        <v>4</v>
      </c>
      <c r="W5" s="224"/>
      <c r="X5" s="290" t="s">
        <v>389</v>
      </c>
      <c r="Y5" s="39" t="s">
        <v>391</v>
      </c>
      <c r="Z5" s="278">
        <v>1</v>
      </c>
      <c r="AA5" s="291" t="s">
        <v>399</v>
      </c>
      <c r="AF5" s="40" t="s">
        <v>329</v>
      </c>
      <c r="AH5" s="134" t="s">
        <v>368</v>
      </c>
      <c r="AK5" s="134" t="s">
        <v>351</v>
      </c>
      <c r="AM5" s="134" t="s">
        <v>361</v>
      </c>
      <c r="AP5" s="224" t="s">
        <v>384</v>
      </c>
      <c r="AQ5" s="39" t="s">
        <v>388</v>
      </c>
      <c r="AU5" s="40" t="s">
        <v>414</v>
      </c>
      <c r="AW5" s="461" t="s">
        <v>590</v>
      </c>
      <c r="AX5" s="461" t="s">
        <v>590</v>
      </c>
      <c r="AZ5" s="137" t="s">
        <v>681</v>
      </c>
      <c r="BA5" s="215" t="s">
        <v>680</v>
      </c>
    </row>
    <row r="6" spans="1:53" ht="66.75" customHeight="1">
      <c r="A6" s="3" t="s">
        <v>108</v>
      </c>
      <c r="B6" s="39">
        <v>2004</v>
      </c>
      <c r="C6" s="39">
        <v>2017</v>
      </c>
      <c r="E6" s="134" t="s">
        <v>193</v>
      </c>
      <c r="F6" s="138"/>
      <c r="G6" s="141" t="s">
        <v>293</v>
      </c>
      <c r="H6" s="141" t="s">
        <v>261</v>
      </c>
      <c r="I6" s="134" t="s">
        <v>71</v>
      </c>
      <c r="J6" s="141" t="s">
        <v>267</v>
      </c>
      <c r="N6" s="137" t="s">
        <v>290</v>
      </c>
      <c r="O6" s="134" t="s">
        <v>346</v>
      </c>
      <c r="R6" s="215" t="s">
        <v>3</v>
      </c>
      <c r="T6" s="40" t="s">
        <v>37</v>
      </c>
      <c r="U6" s="213" t="s">
        <v>329</v>
      </c>
      <c r="V6" s="221">
        <v>5</v>
      </c>
      <c r="W6" s="224"/>
      <c r="X6" s="173">
        <v>5555</v>
      </c>
      <c r="Y6" s="39"/>
      <c r="Z6" s="278"/>
      <c r="AA6" s="291"/>
      <c r="AH6" s="134" t="s">
        <v>369</v>
      </c>
      <c r="AK6" s="134" t="s">
        <v>352</v>
      </c>
      <c r="AM6" s="134" t="s">
        <v>362</v>
      </c>
      <c r="AP6" s="224" t="s">
        <v>388</v>
      </c>
      <c r="AQ6" s="39" t="s">
        <v>387</v>
      </c>
      <c r="AU6" s="137" t="s">
        <v>415</v>
      </c>
      <c r="AW6" s="461" t="s">
        <v>591</v>
      </c>
      <c r="AX6" s="461" t="s">
        <v>591</v>
      </c>
      <c r="AZ6" s="137" t="s">
        <v>682</v>
      </c>
      <c r="BA6" s="215" t="s">
        <v>683</v>
      </c>
    </row>
    <row r="7" spans="1:53" ht="66.75" customHeight="1">
      <c r="A7" s="3" t="s">
        <v>109</v>
      </c>
      <c r="B7" s="39">
        <v>2005</v>
      </c>
      <c r="E7" s="134" t="s">
        <v>194</v>
      </c>
      <c r="F7" s="138"/>
      <c r="G7" s="134" t="s">
        <v>258</v>
      </c>
      <c r="H7" s="134" t="s">
        <v>260</v>
      </c>
      <c r="I7" s="134" t="s">
        <v>72</v>
      </c>
      <c r="J7" s="134" t="s">
        <v>286</v>
      </c>
      <c r="N7" s="139" t="s">
        <v>291</v>
      </c>
      <c r="O7" s="134" t="s">
        <v>367</v>
      </c>
      <c r="U7" s="213" t="s">
        <v>88</v>
      </c>
      <c r="V7" s="222" t="s">
        <v>72</v>
      </c>
      <c r="W7" s="224"/>
      <c r="X7" s="173">
        <v>66666</v>
      </c>
      <c r="Y7" s="39"/>
      <c r="Z7" s="278"/>
      <c r="AA7" s="291"/>
      <c r="AH7" s="134" t="s">
        <v>343</v>
      </c>
      <c r="AK7" s="134" t="s">
        <v>353</v>
      </c>
      <c r="AM7" s="134" t="s">
        <v>363</v>
      </c>
      <c r="AP7" s="224" t="s">
        <v>387</v>
      </c>
      <c r="AQ7" s="39"/>
      <c r="AU7" s="137" t="s">
        <v>416</v>
      </c>
      <c r="AW7" s="461" t="s">
        <v>592</v>
      </c>
      <c r="AX7" s="461" t="s">
        <v>592</v>
      </c>
    </row>
    <row r="8" spans="1:53" ht="66.75" customHeight="1">
      <c r="A8" s="3" t="s">
        <v>110</v>
      </c>
      <c r="B8" s="39">
        <v>2006</v>
      </c>
      <c r="E8" s="134" t="s">
        <v>195</v>
      </c>
      <c r="F8" s="138"/>
      <c r="G8" s="134" t="s">
        <v>259</v>
      </c>
      <c r="H8" s="134" t="s">
        <v>266</v>
      </c>
      <c r="I8" s="134" t="s">
        <v>186</v>
      </c>
      <c r="J8" s="134" t="s">
        <v>282</v>
      </c>
      <c r="N8" s="140" t="s">
        <v>292</v>
      </c>
      <c r="O8" s="134" t="s">
        <v>373</v>
      </c>
      <c r="V8" s="222" t="s">
        <v>186</v>
      </c>
      <c r="W8" s="224"/>
      <c r="X8" s="173">
        <v>77777</v>
      </c>
      <c r="Y8" s="39"/>
      <c r="Z8" s="278"/>
      <c r="AA8" s="291"/>
      <c r="AK8" s="134" t="s">
        <v>354</v>
      </c>
      <c r="AP8" s="224"/>
      <c r="AU8" s="137" t="s">
        <v>417</v>
      </c>
      <c r="AW8" s="461" t="s">
        <v>593</v>
      </c>
      <c r="AX8" s="461" t="s">
        <v>593</v>
      </c>
    </row>
    <row r="9" spans="1:53" ht="66.75" customHeight="1">
      <c r="A9" s="3" t="s">
        <v>111</v>
      </c>
      <c r="B9" s="39">
        <v>2007</v>
      </c>
      <c r="E9" s="134" t="s">
        <v>196</v>
      </c>
      <c r="F9" s="138"/>
      <c r="G9" s="134" t="s">
        <v>266</v>
      </c>
      <c r="I9" s="134" t="s">
        <v>187</v>
      </c>
      <c r="O9" s="134" t="s">
        <v>368</v>
      </c>
      <c r="V9" s="222" t="s">
        <v>187</v>
      </c>
      <c r="W9" s="224"/>
      <c r="X9" s="173">
        <v>8888</v>
      </c>
      <c r="Y9" s="39"/>
      <c r="Z9" s="278">
        <v>1</v>
      </c>
      <c r="AA9" s="291"/>
      <c r="AK9" s="134" t="s">
        <v>355</v>
      </c>
      <c r="AP9" s="224"/>
      <c r="AW9" s="461" t="s">
        <v>594</v>
      </c>
      <c r="AX9" s="461" t="s">
        <v>594</v>
      </c>
    </row>
    <row r="10" spans="1:53" ht="66.75" customHeight="1">
      <c r="A10" s="3" t="s">
        <v>112</v>
      </c>
      <c r="B10" s="39">
        <v>2008</v>
      </c>
      <c r="E10" s="134" t="s">
        <v>197</v>
      </c>
      <c r="F10" s="138"/>
      <c r="I10" s="134" t="s">
        <v>211</v>
      </c>
      <c r="O10" s="134" t="s">
        <v>369</v>
      </c>
      <c r="V10" s="222" t="s">
        <v>211</v>
      </c>
      <c r="W10" s="224"/>
      <c r="X10" s="290" t="s">
        <v>387</v>
      </c>
      <c r="Y10" s="39" t="s">
        <v>394</v>
      </c>
      <c r="Z10" s="278"/>
      <c r="AP10" s="224"/>
      <c r="AW10" s="461" t="s">
        <v>595</v>
      </c>
      <c r="AX10" s="461" t="s">
        <v>595</v>
      </c>
    </row>
    <row r="11" spans="1:53" ht="66.75" customHeight="1">
      <c r="A11" s="3" t="s">
        <v>113</v>
      </c>
      <c r="B11" s="39">
        <v>2009</v>
      </c>
      <c r="E11" s="134" t="s">
        <v>198</v>
      </c>
      <c r="F11" s="138"/>
      <c r="I11" s="134" t="s">
        <v>212</v>
      </c>
      <c r="O11" s="134" t="s">
        <v>343</v>
      </c>
      <c r="V11" s="222" t="s">
        <v>212</v>
      </c>
      <c r="W11" s="219"/>
      <c r="X11" s="290" t="s">
        <v>388</v>
      </c>
      <c r="Y11" s="39" t="s">
        <v>395</v>
      </c>
      <c r="Z11" s="278"/>
      <c r="AP11" s="224"/>
      <c r="AW11" s="461" t="s">
        <v>596</v>
      </c>
      <c r="AX11" s="461" t="s">
        <v>596</v>
      </c>
    </row>
    <row r="12" spans="1:53" ht="33.75">
      <c r="A12" s="3" t="s">
        <v>68</v>
      </c>
      <c r="B12" s="39">
        <v>2010</v>
      </c>
      <c r="E12" s="134" t="s">
        <v>199</v>
      </c>
      <c r="F12" s="138"/>
      <c r="G12" s="141" t="s">
        <v>294</v>
      </c>
      <c r="H12" s="141" t="s">
        <v>263</v>
      </c>
      <c r="I12" s="134" t="s">
        <v>213</v>
      </c>
      <c r="O12" s="142" t="s">
        <v>374</v>
      </c>
      <c r="AW12" s="461" t="s">
        <v>212</v>
      </c>
      <c r="AX12" s="461" t="s">
        <v>212</v>
      </c>
    </row>
    <row r="13" spans="1:53" ht="22.5">
      <c r="A13" s="3" t="s">
        <v>114</v>
      </c>
      <c r="B13" s="39">
        <v>2011</v>
      </c>
      <c r="E13" s="134" t="s">
        <v>200</v>
      </c>
      <c r="F13" s="138"/>
      <c r="G13" s="134" t="s">
        <v>264</v>
      </c>
      <c r="H13" s="134" t="s">
        <v>265</v>
      </c>
      <c r="I13" s="134" t="s">
        <v>214</v>
      </c>
      <c r="O13" s="142" t="s">
        <v>355</v>
      </c>
      <c r="AW13" s="461" t="s">
        <v>213</v>
      </c>
      <c r="AX13" s="461" t="s">
        <v>213</v>
      </c>
    </row>
    <row r="14" spans="1:53" ht="21" customHeight="1">
      <c r="A14" s="3" t="s">
        <v>69</v>
      </c>
      <c r="B14" s="39">
        <v>2012</v>
      </c>
      <c r="G14" s="134" t="s">
        <v>266</v>
      </c>
      <c r="H14" s="134" t="s">
        <v>266</v>
      </c>
      <c r="I14" s="134" t="s">
        <v>215</v>
      </c>
      <c r="N14" s="90" t="s">
        <v>318</v>
      </c>
      <c r="AW14" s="461" t="s">
        <v>214</v>
      </c>
      <c r="AX14" s="461" t="s">
        <v>214</v>
      </c>
    </row>
    <row r="15" spans="1:53" ht="21" customHeight="1">
      <c r="A15" s="3" t="s">
        <v>490</v>
      </c>
      <c r="B15" s="39">
        <v>2013</v>
      </c>
      <c r="I15" s="134" t="s">
        <v>216</v>
      </c>
      <c r="N15" s="212" t="s">
        <v>326</v>
      </c>
      <c r="AW15" s="461" t="s">
        <v>215</v>
      </c>
      <c r="AX15" s="461" t="s">
        <v>215</v>
      </c>
    </row>
    <row r="16" spans="1:53" ht="21" customHeight="1">
      <c r="A16" s="3" t="s">
        <v>115</v>
      </c>
      <c r="B16" s="39">
        <v>2014</v>
      </c>
      <c r="I16" s="134" t="s">
        <v>217</v>
      </c>
      <c r="N16" s="212" t="s">
        <v>325</v>
      </c>
      <c r="AW16" s="461" t="s">
        <v>216</v>
      </c>
      <c r="AX16" s="461" t="s">
        <v>216</v>
      </c>
    </row>
    <row r="17" spans="1:50" ht="21" customHeight="1">
      <c r="A17" s="3" t="s">
        <v>116</v>
      </c>
      <c r="B17" s="39">
        <v>2015</v>
      </c>
      <c r="I17" s="134" t="s">
        <v>218</v>
      </c>
      <c r="N17" s="212" t="s">
        <v>324</v>
      </c>
      <c r="X17" s="290"/>
      <c r="AW17" s="461" t="s">
        <v>217</v>
      </c>
      <c r="AX17" s="461" t="s">
        <v>217</v>
      </c>
    </row>
    <row r="18" spans="1:50" ht="21" customHeight="1">
      <c r="A18" s="3" t="s">
        <v>117</v>
      </c>
      <c r="B18" s="39">
        <v>2016</v>
      </c>
      <c r="I18" s="134" t="s">
        <v>219</v>
      </c>
      <c r="N18" s="212" t="s">
        <v>323</v>
      </c>
      <c r="X18" s="290"/>
      <c r="AW18" s="461" t="s">
        <v>218</v>
      </c>
      <c r="AX18" s="461" t="s">
        <v>218</v>
      </c>
    </row>
    <row r="19" spans="1:50" ht="21" customHeight="1">
      <c r="A19" s="3" t="s">
        <v>118</v>
      </c>
      <c r="B19" s="39">
        <v>2017</v>
      </c>
      <c r="I19" s="134" t="s">
        <v>220</v>
      </c>
      <c r="N19" s="212" t="s">
        <v>322</v>
      </c>
      <c r="X19" s="290"/>
      <c r="AW19" s="461" t="s">
        <v>219</v>
      </c>
      <c r="AX19" s="461" t="s">
        <v>219</v>
      </c>
    </row>
    <row r="20" spans="1:50" ht="21" customHeight="1">
      <c r="A20" s="3" t="s">
        <v>119</v>
      </c>
      <c r="B20" s="39">
        <v>2018</v>
      </c>
      <c r="I20" s="134" t="s">
        <v>221</v>
      </c>
      <c r="N20" s="212" t="s">
        <v>321</v>
      </c>
      <c r="AW20" s="461" t="s">
        <v>220</v>
      </c>
      <c r="AX20" s="461" t="s">
        <v>220</v>
      </c>
    </row>
    <row r="21" spans="1:50" ht="21" customHeight="1">
      <c r="A21" s="3" t="s">
        <v>120</v>
      </c>
      <c r="B21" s="39">
        <v>2019</v>
      </c>
      <c r="I21" s="134" t="s">
        <v>222</v>
      </c>
      <c r="N21" s="212" t="s">
        <v>320</v>
      </c>
      <c r="AW21" s="461" t="s">
        <v>221</v>
      </c>
      <c r="AX21" s="461" t="s">
        <v>221</v>
      </c>
    </row>
    <row r="22" spans="1:50" ht="21" customHeight="1">
      <c r="A22" s="3" t="s">
        <v>121</v>
      </c>
      <c r="B22" s="39">
        <v>2020</v>
      </c>
      <c r="N22" s="212" t="s">
        <v>319</v>
      </c>
      <c r="AW22" s="461" t="s">
        <v>222</v>
      </c>
      <c r="AX22" s="461" t="s">
        <v>222</v>
      </c>
    </row>
    <row r="23" spans="1:50" ht="21" customHeight="1">
      <c r="A23" s="3" t="s">
        <v>122</v>
      </c>
      <c r="B23" s="39">
        <v>2021</v>
      </c>
      <c r="AW23" s="461" t="s">
        <v>597</v>
      </c>
      <c r="AX23" s="461" t="s">
        <v>597</v>
      </c>
    </row>
    <row r="24" spans="1:50" ht="21" customHeight="1">
      <c r="A24" s="3" t="s">
        <v>123</v>
      </c>
      <c r="B24" s="39">
        <v>2022</v>
      </c>
      <c r="AW24" s="461" t="s">
        <v>598</v>
      </c>
      <c r="AX24" s="461" t="s">
        <v>598</v>
      </c>
    </row>
    <row r="25" spans="1:50">
      <c r="A25" s="3" t="s">
        <v>124</v>
      </c>
      <c r="B25" s="39">
        <v>2023</v>
      </c>
      <c r="AW25" s="461" t="s">
        <v>599</v>
      </c>
      <c r="AX25" s="461" t="s">
        <v>599</v>
      </c>
    </row>
    <row r="26" spans="1:50">
      <c r="A26" s="3" t="s">
        <v>125</v>
      </c>
      <c r="B26" s="39">
        <v>2024</v>
      </c>
      <c r="AX26" s="461" t="s">
        <v>600</v>
      </c>
    </row>
    <row r="27" spans="1:50">
      <c r="A27" s="3" t="s">
        <v>126</v>
      </c>
      <c r="B27" s="39">
        <v>2025</v>
      </c>
      <c r="AX27" s="461" t="s">
        <v>601</v>
      </c>
    </row>
    <row r="28" spans="1:50">
      <c r="A28" s="3" t="s">
        <v>127</v>
      </c>
      <c r="D28" s="1"/>
      <c r="E28" s="343"/>
      <c r="F28" s="343"/>
      <c r="H28" s="344" t="s">
        <v>454</v>
      </c>
      <c r="AX28" s="461" t="s">
        <v>602</v>
      </c>
    </row>
    <row r="29" spans="1:50">
      <c r="A29" s="3" t="s">
        <v>128</v>
      </c>
      <c r="D29" s="345" t="s">
        <v>455</v>
      </c>
      <c r="E29" s="346" t="str">
        <f>IF(periodStart = "","", periodStart)</f>
        <v>01.01.2023</v>
      </c>
      <c r="F29" s="346" t="str">
        <f>IF(periodEnd = "","", periodEnd)</f>
        <v>31.12.2025</v>
      </c>
      <c r="H29" s="347" t="s">
        <v>3069</v>
      </c>
      <c r="AX29" s="461" t="s">
        <v>603</v>
      </c>
    </row>
    <row r="30" spans="1:50">
      <c r="A30" s="3" t="s">
        <v>129</v>
      </c>
      <c r="D30" s="348"/>
      <c r="E30" s="349"/>
      <c r="F30" s="349"/>
      <c r="AX30" s="461" t="s">
        <v>604</v>
      </c>
    </row>
    <row r="31" spans="1:50" ht="12.75">
      <c r="A31" s="3" t="s">
        <v>130</v>
      </c>
      <c r="D31" s="1"/>
      <c r="E31" s="343"/>
      <c r="F31" s="343"/>
      <c r="H31" s="350"/>
      <c r="AX31" s="461" t="s">
        <v>605</v>
      </c>
    </row>
    <row r="32" spans="1:50">
      <c r="A32" s="3" t="s">
        <v>131</v>
      </c>
      <c r="D32" s="345" t="s">
        <v>456</v>
      </c>
      <c r="E32" s="351"/>
      <c r="F32" s="351"/>
      <c r="H32" s="352" t="s">
        <v>457</v>
      </c>
      <c r="AX32" s="461" t="s">
        <v>606</v>
      </c>
    </row>
    <row r="33" spans="1:50">
      <c r="A33" s="3" t="s">
        <v>132</v>
      </c>
      <c r="AX33" s="461" t="s">
        <v>607</v>
      </c>
    </row>
    <row r="34" spans="1:50">
      <c r="A34" s="3" t="s">
        <v>133</v>
      </c>
      <c r="AX34" s="461" t="s">
        <v>608</v>
      </c>
    </row>
    <row r="35" spans="1:50">
      <c r="A35" s="3" t="s">
        <v>134</v>
      </c>
      <c r="AX35" s="461" t="s">
        <v>609</v>
      </c>
    </row>
    <row r="36" spans="1:50">
      <c r="A36" s="3" t="s">
        <v>98</v>
      </c>
      <c r="AX36" s="461" t="s">
        <v>610</v>
      </c>
    </row>
    <row r="37" spans="1:50">
      <c r="A37" s="3" t="s">
        <v>99</v>
      </c>
      <c r="AX37" s="461" t="s">
        <v>611</v>
      </c>
    </row>
    <row r="38" spans="1:50">
      <c r="A38" s="3" t="s">
        <v>100</v>
      </c>
      <c r="AX38" s="461" t="s">
        <v>612</v>
      </c>
    </row>
    <row r="39" spans="1:50">
      <c r="A39" s="3" t="s">
        <v>101</v>
      </c>
      <c r="AX39" s="461" t="s">
        <v>560</v>
      </c>
    </row>
    <row r="40" spans="1:50">
      <c r="A40" s="3" t="s">
        <v>102</v>
      </c>
      <c r="AX40" s="461" t="s">
        <v>561</v>
      </c>
    </row>
    <row r="41" spans="1:50">
      <c r="A41" s="3" t="s">
        <v>103</v>
      </c>
      <c r="AX41" s="461" t="s">
        <v>562</v>
      </c>
    </row>
    <row r="42" spans="1:50">
      <c r="A42" s="3" t="s">
        <v>135</v>
      </c>
      <c r="AX42" s="461" t="s">
        <v>563</v>
      </c>
    </row>
    <row r="43" spans="1:50">
      <c r="A43" s="3" t="s">
        <v>136</v>
      </c>
      <c r="AX43" s="461" t="s">
        <v>564</v>
      </c>
    </row>
    <row r="44" spans="1:50">
      <c r="A44" s="3" t="s">
        <v>137</v>
      </c>
      <c r="AX44" s="461" t="s">
        <v>565</v>
      </c>
    </row>
    <row r="45" spans="1:50">
      <c r="A45" s="3" t="s">
        <v>138</v>
      </c>
      <c r="AX45" s="461" t="s">
        <v>566</v>
      </c>
    </row>
    <row r="46" spans="1:50">
      <c r="A46" s="3" t="s">
        <v>139</v>
      </c>
      <c r="AX46" s="461" t="s">
        <v>567</v>
      </c>
    </row>
    <row r="47" spans="1:50">
      <c r="A47" s="3" t="s">
        <v>160</v>
      </c>
      <c r="AX47" s="461" t="s">
        <v>568</v>
      </c>
    </row>
    <row r="48" spans="1:50">
      <c r="A48" s="3" t="s">
        <v>161</v>
      </c>
      <c r="AX48" s="461" t="s">
        <v>569</v>
      </c>
    </row>
    <row r="49" spans="1:50">
      <c r="A49" s="3" t="s">
        <v>162</v>
      </c>
      <c r="AX49" s="461" t="s">
        <v>570</v>
      </c>
    </row>
    <row r="50" spans="1:50">
      <c r="A50" s="3" t="s">
        <v>140</v>
      </c>
      <c r="AX50" s="461" t="s">
        <v>571</v>
      </c>
    </row>
    <row r="51" spans="1:50">
      <c r="A51" s="3" t="s">
        <v>141</v>
      </c>
      <c r="AX51" s="461" t="s">
        <v>572</v>
      </c>
    </row>
    <row r="52" spans="1:50">
      <c r="A52" s="3" t="s">
        <v>142</v>
      </c>
      <c r="AX52" s="461" t="s">
        <v>573</v>
      </c>
    </row>
    <row r="53" spans="1:50">
      <c r="A53" s="3" t="s">
        <v>143</v>
      </c>
      <c r="AX53" s="461" t="s">
        <v>574</v>
      </c>
    </row>
    <row r="54" spans="1:50">
      <c r="A54" s="3" t="s">
        <v>144</v>
      </c>
      <c r="AX54" s="461" t="s">
        <v>575</v>
      </c>
    </row>
    <row r="55" spans="1:50">
      <c r="A55" s="3" t="s">
        <v>145</v>
      </c>
      <c r="AX55" s="461" t="s">
        <v>576</v>
      </c>
    </row>
    <row r="56" spans="1:50">
      <c r="A56" s="3" t="s">
        <v>146</v>
      </c>
      <c r="AX56" s="461" t="s">
        <v>577</v>
      </c>
    </row>
    <row r="57" spans="1:50">
      <c r="A57" s="3" t="s">
        <v>422</v>
      </c>
      <c r="AX57" s="461" t="s">
        <v>578</v>
      </c>
    </row>
    <row r="58" spans="1:50">
      <c r="A58" s="3" t="s">
        <v>147</v>
      </c>
      <c r="AX58" s="461" t="s">
        <v>579</v>
      </c>
    </row>
    <row r="59" spans="1:50">
      <c r="A59" s="3" t="s">
        <v>148</v>
      </c>
      <c r="AX59" s="461" t="s">
        <v>580</v>
      </c>
    </row>
    <row r="60" spans="1:50">
      <c r="A60" s="3" t="s">
        <v>149</v>
      </c>
      <c r="AX60" s="461" t="s">
        <v>581</v>
      </c>
    </row>
    <row r="61" spans="1:50">
      <c r="A61" s="3" t="s">
        <v>150</v>
      </c>
      <c r="AX61" s="461" t="s">
        <v>582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29" customFormat="1" ht="17.100000000000001" customHeight="1">
      <c r="A2" s="29" t="s">
        <v>178</v>
      </c>
    </row>
    <row r="4" spans="1:19" s="10" customFormat="1" ht="17.100000000000001" customHeight="1">
      <c r="C4" s="42"/>
      <c r="D4" s="116"/>
      <c r="E4" s="117"/>
    </row>
    <row r="7" spans="1:19" s="29" customFormat="1" ht="17.100000000000001" customHeight="1">
      <c r="A7" s="29" t="s">
        <v>0</v>
      </c>
    </row>
    <row r="8" spans="1:19" ht="17.100000000000001" customHeight="1">
      <c r="G8" s="87"/>
      <c r="H8" s="87"/>
      <c r="I8" s="87"/>
      <c r="M8" s="38"/>
    </row>
    <row r="9" spans="1:19" s="92" customFormat="1" ht="17.100000000000001" customHeight="1">
      <c r="A9" s="276"/>
      <c r="C9" s="168"/>
      <c r="D9" s="611">
        <v>1</v>
      </c>
      <c r="E9" s="752"/>
      <c r="F9" s="756"/>
      <c r="G9" s="760" t="s">
        <v>88</v>
      </c>
      <c r="H9" s="611"/>
      <c r="I9" s="611">
        <v>1</v>
      </c>
      <c r="J9" s="754"/>
      <c r="K9" s="667" t="s">
        <v>88</v>
      </c>
      <c r="L9" s="626"/>
      <c r="M9" s="626" t="s">
        <v>96</v>
      </c>
      <c r="N9" s="750"/>
      <c r="O9" s="667" t="s">
        <v>88</v>
      </c>
      <c r="P9" s="294"/>
      <c r="Q9" s="294" t="s">
        <v>96</v>
      </c>
      <c r="R9" s="553"/>
      <c r="S9" s="370"/>
    </row>
    <row r="10" spans="1:19" s="92" customFormat="1" ht="17.100000000000001" customHeight="1">
      <c r="A10" s="276"/>
      <c r="C10" s="168"/>
      <c r="D10" s="612"/>
      <c r="E10" s="753"/>
      <c r="F10" s="757"/>
      <c r="G10" s="612"/>
      <c r="H10" s="612"/>
      <c r="I10" s="612"/>
      <c r="J10" s="755"/>
      <c r="K10" s="612"/>
      <c r="L10" s="612"/>
      <c r="M10" s="612"/>
      <c r="N10" s="751"/>
      <c r="O10" s="612"/>
      <c r="P10" s="295"/>
      <c r="Q10" s="110"/>
      <c r="R10" s="110" t="s">
        <v>459</v>
      </c>
      <c r="S10" s="111"/>
    </row>
    <row r="11" spans="1:19" s="92" customFormat="1" ht="17.100000000000001" customHeight="1">
      <c r="A11" s="276"/>
      <c r="C11" s="168"/>
      <c r="D11" s="612"/>
      <c r="E11" s="753"/>
      <c r="F11" s="757"/>
      <c r="G11" s="612"/>
      <c r="H11" s="612"/>
      <c r="I11" s="612"/>
      <c r="J11" s="755"/>
      <c r="K11" s="612"/>
      <c r="L11" s="109"/>
      <c r="M11" s="110"/>
      <c r="N11" s="110" t="s">
        <v>458</v>
      </c>
      <c r="O11" s="110"/>
      <c r="P11" s="110"/>
      <c r="Q11" s="110"/>
      <c r="R11" s="110"/>
      <c r="S11" s="111"/>
    </row>
    <row r="12" spans="1:19" s="92" customFormat="1" ht="17.25" customHeight="1">
      <c r="A12" s="276"/>
      <c r="C12" s="168"/>
      <c r="D12" s="612"/>
      <c r="E12" s="753"/>
      <c r="F12" s="757"/>
      <c r="G12" s="612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</row>
    <row r="14" spans="1:19" ht="16.5" customHeight="1">
      <c r="A14" s="276"/>
      <c r="B14" s="92"/>
      <c r="C14" s="168"/>
      <c r="D14" s="611"/>
      <c r="E14" s="758"/>
      <c r="F14" s="759"/>
      <c r="G14" s="743"/>
      <c r="H14" s="611"/>
      <c r="I14" s="611">
        <v>1</v>
      </c>
      <c r="J14" s="754"/>
      <c r="K14" s="667" t="s">
        <v>88</v>
      </c>
      <c r="L14" s="626"/>
      <c r="M14" s="626" t="s">
        <v>96</v>
      </c>
      <c r="N14" s="750"/>
      <c r="O14" s="667" t="s">
        <v>88</v>
      </c>
      <c r="P14" s="294"/>
      <c r="Q14" s="294" t="s">
        <v>96</v>
      </c>
      <c r="R14" s="553"/>
      <c r="S14" s="370"/>
    </row>
    <row r="15" spans="1:19" ht="17.100000000000001" customHeight="1">
      <c r="A15" s="276"/>
      <c r="B15" s="92"/>
      <c r="C15" s="168"/>
      <c r="D15" s="611"/>
      <c r="E15" s="758"/>
      <c r="F15" s="759"/>
      <c r="G15" s="743"/>
      <c r="H15" s="611"/>
      <c r="I15" s="611"/>
      <c r="J15" s="755"/>
      <c r="K15" s="667"/>
      <c r="L15" s="626"/>
      <c r="M15" s="626"/>
      <c r="N15" s="751"/>
      <c r="O15" s="667"/>
      <c r="P15" s="295"/>
      <c r="Q15" s="110"/>
      <c r="R15" s="110" t="s">
        <v>459</v>
      </c>
      <c r="S15" s="111"/>
    </row>
    <row r="16" spans="1:19" ht="17.100000000000001" customHeight="1">
      <c r="A16" s="276"/>
      <c r="B16" s="92"/>
      <c r="C16" s="168"/>
      <c r="D16" s="611"/>
      <c r="E16" s="758"/>
      <c r="F16" s="759"/>
      <c r="G16" s="743"/>
      <c r="H16" s="611"/>
      <c r="I16" s="611"/>
      <c r="J16" s="755"/>
      <c r="K16" s="667"/>
      <c r="L16" s="109"/>
      <c r="M16" s="110"/>
      <c r="N16" s="110" t="s">
        <v>458</v>
      </c>
      <c r="O16" s="110"/>
      <c r="P16" s="110"/>
      <c r="Q16" s="110"/>
      <c r="R16" s="110"/>
      <c r="S16" s="111"/>
    </row>
    <row r="17" spans="1:36" ht="17.100000000000001" customHeight="1">
      <c r="A17" s="276"/>
      <c r="B17" s="92"/>
      <c r="C17" s="168"/>
      <c r="D17" s="611"/>
      <c r="E17" s="758"/>
      <c r="F17" s="759"/>
      <c r="G17" s="743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9" spans="1:36" s="29" customFormat="1" ht="17.100000000000001" customHeight="1">
      <c r="A19" s="29" t="s">
        <v>15</v>
      </c>
      <c r="C19" s="29" t="s">
        <v>96</v>
      </c>
    </row>
    <row r="25" spans="1:36" ht="17.100000000000001" customHeight="1">
      <c r="O25" s="700" t="s">
        <v>300</v>
      </c>
      <c r="P25" s="700"/>
      <c r="Q25" s="700"/>
      <c r="R25" s="702" t="s">
        <v>273</v>
      </c>
      <c r="S25" s="702"/>
      <c r="T25" s="702"/>
      <c r="U25" s="633" t="s">
        <v>341</v>
      </c>
      <c r="W25" s="744"/>
    </row>
    <row r="26" spans="1:36" ht="17.100000000000001" customHeight="1">
      <c r="O26" s="745" t="s">
        <v>696</v>
      </c>
      <c r="P26" s="745" t="s">
        <v>274</v>
      </c>
      <c r="Q26" s="745"/>
      <c r="R26" s="702"/>
      <c r="S26" s="702"/>
      <c r="T26" s="702"/>
      <c r="U26" s="633"/>
      <c r="W26" s="744"/>
    </row>
    <row r="27" spans="1:36" ht="37.5" customHeight="1">
      <c r="O27" s="745"/>
      <c r="P27" s="94" t="s">
        <v>697</v>
      </c>
      <c r="Q27" s="94" t="s">
        <v>6</v>
      </c>
      <c r="R27" s="95" t="s">
        <v>277</v>
      </c>
      <c r="S27" s="701" t="s">
        <v>276</v>
      </c>
      <c r="T27" s="701"/>
      <c r="U27" s="633"/>
      <c r="W27" s="744"/>
    </row>
    <row r="28" spans="1:36" ht="17.100000000000001" customHeight="1">
      <c r="G28" s="1"/>
      <c r="H28" s="1"/>
      <c r="I28" s="1"/>
      <c r="J28" s="1"/>
      <c r="K28" s="1"/>
      <c r="L28" s="115"/>
      <c r="M28" s="494" t="s">
        <v>186</v>
      </c>
      <c r="N28" s="494"/>
      <c r="O28" s="749"/>
      <c r="P28" s="749"/>
      <c r="Q28" s="749"/>
      <c r="R28" s="749"/>
      <c r="S28" s="749"/>
      <c r="T28" s="749"/>
      <c r="U28" s="749"/>
      <c r="V28" s="115"/>
      <c r="W28" s="11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</row>
    <row r="29" spans="1:36" s="30" customFormat="1" ht="22.5">
      <c r="A29" s="671">
        <v>1</v>
      </c>
      <c r="B29" s="266"/>
      <c r="C29" s="266"/>
      <c r="D29" s="266"/>
      <c r="E29" s="286"/>
      <c r="F29" s="303"/>
      <c r="G29" s="303"/>
      <c r="H29" s="303"/>
      <c r="I29" s="88"/>
      <c r="J29" s="1"/>
      <c r="K29" s="1"/>
      <c r="L29" s="302" t="e">
        <f ca="1">mergeValue(A29)</f>
        <v>#NAME?</v>
      </c>
      <c r="M29" s="493" t="s">
        <v>23</v>
      </c>
      <c r="N29" s="480"/>
      <c r="O29" s="721"/>
      <c r="P29" s="722"/>
      <c r="Q29" s="722"/>
      <c r="R29" s="722"/>
      <c r="S29" s="722"/>
      <c r="T29" s="722"/>
      <c r="U29" s="722"/>
      <c r="V29" s="723"/>
      <c r="W29" s="503" t="s">
        <v>665</v>
      </c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</row>
    <row r="30" spans="1:36" s="30" customFormat="1" ht="22.5">
      <c r="A30" s="671"/>
      <c r="B30" s="671">
        <v>1</v>
      </c>
      <c r="C30" s="266"/>
      <c r="D30" s="266"/>
      <c r="E30" s="303"/>
      <c r="F30" s="303"/>
      <c r="G30" s="303"/>
      <c r="H30" s="303"/>
      <c r="I30" s="164"/>
      <c r="J30" s="166"/>
      <c r="L30" s="302" t="e">
        <f ca="1">mergeValue(A30) &amp;"."&amp; mergeValue(B30)</f>
        <v>#NAME?</v>
      </c>
      <c r="M30" s="145" t="s">
        <v>18</v>
      </c>
      <c r="N30" s="257"/>
      <c r="O30" s="721"/>
      <c r="P30" s="722"/>
      <c r="Q30" s="722"/>
      <c r="R30" s="722"/>
      <c r="S30" s="722"/>
      <c r="T30" s="722"/>
      <c r="U30" s="722"/>
      <c r="V30" s="723"/>
      <c r="W30" s="169" t="s">
        <v>511</v>
      </c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</row>
    <row r="31" spans="1:36" s="30" customFormat="1" ht="45">
      <c r="A31" s="671"/>
      <c r="B31" s="671"/>
      <c r="C31" s="671">
        <v>1</v>
      </c>
      <c r="D31" s="266"/>
      <c r="E31" s="303"/>
      <c r="F31" s="303"/>
      <c r="G31" s="303"/>
      <c r="H31" s="303"/>
      <c r="I31" s="304"/>
      <c r="J31" s="166"/>
      <c r="L31" s="302" t="e">
        <f ca="1">mergeValue(A31) &amp;"."&amp; mergeValue(B31)&amp;"."&amp; mergeValue(C31)</f>
        <v>#NAME?</v>
      </c>
      <c r="M31" s="146" t="s">
        <v>400</v>
      </c>
      <c r="N31" s="257"/>
      <c r="O31" s="721"/>
      <c r="P31" s="722"/>
      <c r="Q31" s="722"/>
      <c r="R31" s="722"/>
      <c r="S31" s="722"/>
      <c r="T31" s="722"/>
      <c r="U31" s="722"/>
      <c r="V31" s="723"/>
      <c r="W31" s="169" t="s">
        <v>633</v>
      </c>
      <c r="X31" s="266"/>
      <c r="Y31" s="266"/>
      <c r="Z31" s="266"/>
      <c r="AA31" s="284"/>
      <c r="AB31" s="266"/>
      <c r="AC31" s="266"/>
      <c r="AD31" s="266"/>
      <c r="AE31" s="266"/>
      <c r="AF31" s="266"/>
      <c r="AG31" s="266"/>
      <c r="AH31" s="266"/>
    </row>
    <row r="32" spans="1:36" s="30" customFormat="1" ht="33.75">
      <c r="A32" s="671"/>
      <c r="B32" s="671"/>
      <c r="C32" s="671"/>
      <c r="D32" s="671">
        <v>1</v>
      </c>
      <c r="E32" s="303"/>
      <c r="F32" s="303"/>
      <c r="G32" s="303"/>
      <c r="H32" s="303"/>
      <c r="I32" s="664"/>
      <c r="J32" s="166"/>
      <c r="L32" s="302" t="e">
        <f ca="1">mergeValue(A32) &amp;"."&amp; mergeValue(B32)&amp;"."&amp; mergeValue(C32)&amp;"."&amp; mergeValue(D32)</f>
        <v>#NAME?</v>
      </c>
      <c r="M32" s="147" t="s">
        <v>424</v>
      </c>
      <c r="N32" s="257"/>
      <c r="O32" s="746"/>
      <c r="P32" s="747"/>
      <c r="Q32" s="747"/>
      <c r="R32" s="747"/>
      <c r="S32" s="747"/>
      <c r="T32" s="747"/>
      <c r="U32" s="747"/>
      <c r="V32" s="748"/>
      <c r="W32" s="169" t="s">
        <v>634</v>
      </c>
      <c r="X32" s="266"/>
      <c r="Y32" s="266"/>
      <c r="Z32" s="266"/>
      <c r="AA32" s="284"/>
      <c r="AB32" s="266"/>
      <c r="AC32" s="266"/>
      <c r="AD32" s="266"/>
      <c r="AE32" s="266"/>
      <c r="AF32" s="266"/>
      <c r="AG32" s="266"/>
      <c r="AH32" s="266"/>
    </row>
    <row r="33" spans="1:36" s="30" customFormat="1" ht="33.75" customHeight="1">
      <c r="A33" s="671"/>
      <c r="B33" s="671"/>
      <c r="C33" s="671"/>
      <c r="D33" s="671"/>
      <c r="E33" s="671">
        <v>1</v>
      </c>
      <c r="F33" s="303"/>
      <c r="G33" s="303"/>
      <c r="H33" s="303"/>
      <c r="I33" s="664"/>
      <c r="J33" s="664"/>
      <c r="L33" s="302" t="e">
        <f ca="1">mergeValue(A33) &amp;"."&amp; mergeValue(B33)&amp;"."&amp; mergeValue(C33)&amp;"."&amp; mergeValue(D33)&amp;"."&amp; mergeValue(E33)</f>
        <v>#NAME?</v>
      </c>
      <c r="M33" s="158" t="s">
        <v>10</v>
      </c>
      <c r="N33" s="169"/>
      <c r="O33" s="733"/>
      <c r="P33" s="734"/>
      <c r="Q33" s="734"/>
      <c r="R33" s="734"/>
      <c r="S33" s="734"/>
      <c r="T33" s="734"/>
      <c r="U33" s="734"/>
      <c r="V33" s="735"/>
      <c r="W33" s="169" t="s">
        <v>512</v>
      </c>
      <c r="X33" s="266"/>
      <c r="Y33" s="284" t="e">
        <f ca="1">strCheckUnique(Z33:Z36)</f>
        <v>#NAME?</v>
      </c>
      <c r="Z33" s="266"/>
      <c r="AA33" s="284"/>
      <c r="AB33" s="266"/>
      <c r="AC33" s="266"/>
      <c r="AD33" s="266"/>
      <c r="AE33" s="266"/>
      <c r="AF33" s="266"/>
      <c r="AG33" s="266"/>
      <c r="AH33" s="266"/>
    </row>
    <row r="34" spans="1:36" s="30" customFormat="1" ht="66" customHeight="1">
      <c r="A34" s="671"/>
      <c r="B34" s="671"/>
      <c r="C34" s="671"/>
      <c r="D34" s="671"/>
      <c r="E34" s="671"/>
      <c r="F34" s="266">
        <v>1</v>
      </c>
      <c r="G34" s="266"/>
      <c r="H34" s="266"/>
      <c r="I34" s="664"/>
      <c r="J34" s="664"/>
      <c r="K34" s="304"/>
      <c r="L34" s="302" t="e">
        <f ca="1">mergeValue(A34) &amp;"."&amp; mergeValue(B34)&amp;"."&amp; mergeValue(C34)&amp;"."&amp; mergeValue(D34)&amp;"."&amp; mergeValue(E34)&amp;"."&amp; mergeValue(F34)</f>
        <v>#NAME?</v>
      </c>
      <c r="M34" s="296"/>
      <c r="N34" s="668"/>
      <c r="O34" s="176"/>
      <c r="P34" s="176"/>
      <c r="Q34" s="176"/>
      <c r="R34" s="669"/>
      <c r="S34" s="667" t="s">
        <v>87</v>
      </c>
      <c r="T34" s="669"/>
      <c r="U34" s="667" t="s">
        <v>88</v>
      </c>
      <c r="V34" s="254"/>
      <c r="W34" s="675" t="s">
        <v>666</v>
      </c>
      <c r="X34" s="266" t="e">
        <f ca="1">strCheckDate(O35:V35)</f>
        <v>#NAME?</v>
      </c>
      <c r="Y34" s="266"/>
      <c r="Z34" s="284" t="str">
        <f>IF(M34="","",M34 )</f>
        <v/>
      </c>
      <c r="AA34" s="284"/>
      <c r="AB34" s="284"/>
      <c r="AC34" s="284"/>
      <c r="AD34" s="266"/>
      <c r="AE34" s="266"/>
      <c r="AF34" s="266"/>
      <c r="AG34" s="266"/>
      <c r="AH34" s="266"/>
    </row>
    <row r="35" spans="1:36" s="30" customFormat="1" ht="14.25" hidden="1" customHeight="1">
      <c r="A35" s="671"/>
      <c r="B35" s="671"/>
      <c r="C35" s="671"/>
      <c r="D35" s="671"/>
      <c r="E35" s="671"/>
      <c r="F35" s="266"/>
      <c r="G35" s="266"/>
      <c r="H35" s="266"/>
      <c r="I35" s="664"/>
      <c r="J35" s="664"/>
      <c r="K35" s="304"/>
      <c r="L35" s="157"/>
      <c r="M35" s="187"/>
      <c r="N35" s="668"/>
      <c r="O35" s="267"/>
      <c r="P35" s="264"/>
      <c r="Q35" s="265" t="str">
        <f>R34 &amp; "-" &amp; T34</f>
        <v>-</v>
      </c>
      <c r="R35" s="669"/>
      <c r="S35" s="667"/>
      <c r="T35" s="670"/>
      <c r="U35" s="667"/>
      <c r="V35" s="254"/>
      <c r="W35" s="676"/>
      <c r="X35" s="266"/>
      <c r="Y35" s="266"/>
      <c r="Z35" s="266"/>
      <c r="AA35" s="284"/>
      <c r="AB35" s="266"/>
      <c r="AC35" s="266"/>
      <c r="AD35" s="266"/>
      <c r="AE35" s="266"/>
      <c r="AF35" s="266"/>
      <c r="AG35" s="266"/>
      <c r="AH35" s="266"/>
    </row>
    <row r="36" spans="1:36" ht="15" customHeight="1">
      <c r="A36" s="671"/>
      <c r="B36" s="671"/>
      <c r="C36" s="671"/>
      <c r="D36" s="671"/>
      <c r="E36" s="671"/>
      <c r="F36" s="266"/>
      <c r="G36" s="266"/>
      <c r="H36" s="266"/>
      <c r="I36" s="664"/>
      <c r="J36" s="664"/>
      <c r="K36" s="184"/>
      <c r="L36" s="100"/>
      <c r="M36" s="161" t="s">
        <v>425</v>
      </c>
      <c r="N36" s="181"/>
      <c r="O36" s="143"/>
      <c r="P36" s="143"/>
      <c r="Q36" s="143"/>
      <c r="R36" s="234"/>
      <c r="S36" s="182"/>
      <c r="T36" s="182"/>
      <c r="U36" s="182"/>
      <c r="V36" s="170"/>
      <c r="W36" s="677"/>
      <c r="X36" s="275"/>
      <c r="Y36" s="275"/>
      <c r="Z36" s="275"/>
      <c r="AA36" s="284"/>
      <c r="AB36" s="275"/>
      <c r="AC36" s="266"/>
      <c r="AD36" s="266"/>
      <c r="AE36" s="266"/>
      <c r="AF36" s="266"/>
      <c r="AG36" s="266"/>
      <c r="AH36" s="266"/>
      <c r="AI36" s="30"/>
    </row>
    <row r="37" spans="1:36" ht="15" customHeight="1">
      <c r="A37" s="671"/>
      <c r="B37" s="671"/>
      <c r="C37" s="671"/>
      <c r="D37" s="671"/>
      <c r="E37" s="266"/>
      <c r="F37" s="303"/>
      <c r="G37" s="303"/>
      <c r="H37" s="303"/>
      <c r="I37" s="664"/>
      <c r="J37" s="78"/>
      <c r="K37" s="184"/>
      <c r="L37" s="100"/>
      <c r="M37" s="150" t="s">
        <v>13</v>
      </c>
      <c r="N37" s="181"/>
      <c r="O37" s="143"/>
      <c r="P37" s="143"/>
      <c r="Q37" s="143"/>
      <c r="R37" s="234"/>
      <c r="S37" s="182"/>
      <c r="T37" s="182"/>
      <c r="U37" s="181"/>
      <c r="V37" s="182"/>
      <c r="W37" s="170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</row>
    <row r="38" spans="1:36" ht="15" customHeight="1">
      <c r="A38" s="671"/>
      <c r="B38" s="671"/>
      <c r="C38" s="671"/>
      <c r="D38" s="266"/>
      <c r="E38" s="305"/>
      <c r="F38" s="303"/>
      <c r="G38" s="303"/>
      <c r="H38" s="303"/>
      <c r="I38" s="184"/>
      <c r="J38" s="78"/>
      <c r="K38" s="1"/>
      <c r="L38" s="100"/>
      <c r="M38" s="149" t="s">
        <v>426</v>
      </c>
      <c r="N38" s="181"/>
      <c r="O38" s="143"/>
      <c r="P38" s="143"/>
      <c r="Q38" s="143"/>
      <c r="R38" s="234"/>
      <c r="S38" s="182"/>
      <c r="T38" s="182"/>
      <c r="U38" s="181"/>
      <c r="V38" s="182"/>
      <c r="W38" s="170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</row>
    <row r="39" spans="1:36" ht="15" customHeight="1">
      <c r="A39" s="671"/>
      <c r="B39" s="671"/>
      <c r="C39" s="266"/>
      <c r="D39" s="266"/>
      <c r="E39" s="305"/>
      <c r="F39" s="303"/>
      <c r="G39" s="303"/>
      <c r="H39" s="303"/>
      <c r="I39" s="184"/>
      <c r="J39" s="78"/>
      <c r="K39" s="1"/>
      <c r="L39" s="100"/>
      <c r="M39" s="148" t="s">
        <v>401</v>
      </c>
      <c r="N39" s="182"/>
      <c r="O39" s="148"/>
      <c r="P39" s="148"/>
      <c r="Q39" s="148"/>
      <c r="R39" s="234"/>
      <c r="S39" s="182"/>
      <c r="T39" s="182"/>
      <c r="U39" s="181"/>
      <c r="V39" s="182"/>
      <c r="W39" s="170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</row>
    <row r="40" spans="1:36" ht="15" customHeight="1">
      <c r="A40" s="671"/>
      <c r="B40" s="266"/>
      <c r="C40" s="305"/>
      <c r="D40" s="305"/>
      <c r="E40" s="305"/>
      <c r="F40" s="303"/>
      <c r="G40" s="303"/>
      <c r="H40" s="303"/>
      <c r="I40" s="184"/>
      <c r="J40" s="78"/>
      <c r="K40" s="1"/>
      <c r="L40" s="100"/>
      <c r="M40" s="163" t="s">
        <v>21</v>
      </c>
      <c r="N40" s="182"/>
      <c r="O40" s="148"/>
      <c r="P40" s="148"/>
      <c r="Q40" s="148"/>
      <c r="R40" s="234"/>
      <c r="S40" s="182"/>
      <c r="T40" s="182"/>
      <c r="U40" s="181"/>
      <c r="V40" s="182"/>
      <c r="W40" s="170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</row>
    <row r="41" spans="1:36" ht="15" customHeight="1">
      <c r="A41" s="266"/>
      <c r="B41" s="305"/>
      <c r="C41" s="305"/>
      <c r="D41" s="305"/>
      <c r="E41" s="306"/>
      <c r="F41" s="305"/>
      <c r="G41" s="303"/>
      <c r="H41" s="303"/>
      <c r="I41" s="164"/>
      <c r="J41" s="78"/>
      <c r="K41" s="304"/>
      <c r="L41" s="100"/>
      <c r="M41" s="192" t="s">
        <v>311</v>
      </c>
      <c r="N41" s="182"/>
      <c r="O41" s="148"/>
      <c r="P41" s="148"/>
      <c r="Q41" s="148"/>
      <c r="R41" s="234"/>
      <c r="S41" s="182"/>
      <c r="T41" s="182"/>
      <c r="U41" s="181"/>
      <c r="V41" s="182"/>
      <c r="W41" s="170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</row>
    <row r="42" spans="1:36" ht="18.75" customHeight="1"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</row>
    <row r="43" spans="1:36" s="29" customFormat="1" ht="17.100000000000001" customHeight="1">
      <c r="A43" s="29" t="s">
        <v>15</v>
      </c>
      <c r="C43" s="29" t="s">
        <v>52</v>
      </c>
      <c r="U43" s="167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</row>
    <row r="44" spans="1:36" ht="17.100000000000001" customHeight="1"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</row>
    <row r="45" spans="1:36" s="30" customFormat="1" ht="22.5">
      <c r="A45" s="671">
        <v>1</v>
      </c>
      <c r="B45" s="266"/>
      <c r="C45" s="266"/>
      <c r="D45" s="266"/>
      <c r="E45" s="286"/>
      <c r="F45" s="303"/>
      <c r="G45" s="303"/>
      <c r="H45" s="303"/>
      <c r="I45" s="88"/>
      <c r="J45" s="1"/>
      <c r="K45" s="1"/>
      <c r="L45" s="302" t="e">
        <f ca="1">mergeValue(A45)</f>
        <v>#NAME?</v>
      </c>
      <c r="M45" s="493" t="s">
        <v>23</v>
      </c>
      <c r="N45" s="480"/>
      <c r="O45" s="721"/>
      <c r="P45" s="722"/>
      <c r="Q45" s="722"/>
      <c r="R45" s="722"/>
      <c r="S45" s="722"/>
      <c r="T45" s="722"/>
      <c r="U45" s="722"/>
      <c r="V45" s="723"/>
      <c r="W45" s="503" t="s">
        <v>665</v>
      </c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</row>
    <row r="46" spans="1:36" s="30" customFormat="1" ht="22.5">
      <c r="A46" s="671"/>
      <c r="B46" s="671">
        <v>1</v>
      </c>
      <c r="C46" s="266"/>
      <c r="D46" s="266"/>
      <c r="E46" s="303"/>
      <c r="F46" s="303"/>
      <c r="G46" s="303"/>
      <c r="H46" s="303"/>
      <c r="I46" s="164"/>
      <c r="J46" s="166"/>
      <c r="L46" s="302" t="e">
        <f ca="1">mergeValue(A46) &amp;"."&amp; mergeValue(B46)</f>
        <v>#NAME?</v>
      </c>
      <c r="M46" s="145" t="s">
        <v>18</v>
      </c>
      <c r="N46" s="257"/>
      <c r="O46" s="721"/>
      <c r="P46" s="722"/>
      <c r="Q46" s="722"/>
      <c r="R46" s="722"/>
      <c r="S46" s="722"/>
      <c r="T46" s="722"/>
      <c r="U46" s="722"/>
      <c r="V46" s="723"/>
      <c r="W46" s="169" t="s">
        <v>511</v>
      </c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</row>
    <row r="47" spans="1:36" s="30" customFormat="1" ht="45">
      <c r="A47" s="671"/>
      <c r="B47" s="671"/>
      <c r="C47" s="671">
        <v>1</v>
      </c>
      <c r="D47" s="266"/>
      <c r="E47" s="303"/>
      <c r="F47" s="303"/>
      <c r="G47" s="303"/>
      <c r="H47" s="303"/>
      <c r="I47" s="304"/>
      <c r="J47" s="166"/>
      <c r="L47" s="302" t="e">
        <f ca="1">mergeValue(A47) &amp;"."&amp; mergeValue(B47)&amp;"."&amp; mergeValue(C47)</f>
        <v>#NAME?</v>
      </c>
      <c r="M47" s="146" t="s">
        <v>400</v>
      </c>
      <c r="N47" s="257"/>
      <c r="O47" s="721"/>
      <c r="P47" s="722"/>
      <c r="Q47" s="722"/>
      <c r="R47" s="722"/>
      <c r="S47" s="722"/>
      <c r="T47" s="722"/>
      <c r="U47" s="722"/>
      <c r="V47" s="723"/>
      <c r="W47" s="169" t="s">
        <v>633</v>
      </c>
      <c r="X47" s="266"/>
      <c r="Y47" s="266"/>
      <c r="Z47" s="266"/>
      <c r="AA47" s="284"/>
      <c r="AB47" s="266"/>
      <c r="AC47" s="266"/>
      <c r="AD47" s="266"/>
      <c r="AE47" s="266"/>
      <c r="AF47" s="266"/>
      <c r="AG47" s="266"/>
      <c r="AH47" s="266"/>
    </row>
    <row r="48" spans="1:36" s="30" customFormat="1" ht="33.75">
      <c r="A48" s="671"/>
      <c r="B48" s="671"/>
      <c r="C48" s="671"/>
      <c r="D48" s="671">
        <v>1</v>
      </c>
      <c r="E48" s="303"/>
      <c r="F48" s="303"/>
      <c r="G48" s="303"/>
      <c r="H48" s="303"/>
      <c r="I48" s="664"/>
      <c r="J48" s="166"/>
      <c r="L48" s="302" t="e">
        <f ca="1">mergeValue(A48) &amp;"."&amp; mergeValue(B48)&amp;"."&amp; mergeValue(C48)&amp;"."&amp; mergeValue(D48)</f>
        <v>#NAME?</v>
      </c>
      <c r="M48" s="147" t="s">
        <v>424</v>
      </c>
      <c r="N48" s="257"/>
      <c r="O48" s="746"/>
      <c r="P48" s="747"/>
      <c r="Q48" s="747"/>
      <c r="R48" s="747"/>
      <c r="S48" s="747"/>
      <c r="T48" s="747"/>
      <c r="U48" s="747"/>
      <c r="V48" s="748"/>
      <c r="W48" s="169" t="s">
        <v>634</v>
      </c>
      <c r="X48" s="266"/>
      <c r="Y48" s="266"/>
      <c r="Z48" s="266"/>
      <c r="AA48" s="284"/>
      <c r="AB48" s="266"/>
      <c r="AC48" s="266"/>
      <c r="AD48" s="266"/>
      <c r="AE48" s="266"/>
      <c r="AF48" s="266"/>
      <c r="AG48" s="266"/>
      <c r="AH48" s="266"/>
    </row>
    <row r="49" spans="1:36" s="30" customFormat="1" ht="33.75" customHeight="1">
      <c r="A49" s="671"/>
      <c r="B49" s="671"/>
      <c r="C49" s="671"/>
      <c r="D49" s="671"/>
      <c r="E49" s="671">
        <v>1</v>
      </c>
      <c r="F49" s="303"/>
      <c r="G49" s="303"/>
      <c r="H49" s="303"/>
      <c r="I49" s="664"/>
      <c r="J49" s="664"/>
      <c r="L49" s="302" t="e">
        <f ca="1">mergeValue(A49) &amp;"."&amp; mergeValue(B49)&amp;"."&amp; mergeValue(C49)&amp;"."&amp; mergeValue(D49)&amp;"."&amp; mergeValue(E49)</f>
        <v>#NAME?</v>
      </c>
      <c r="M49" s="158" t="s">
        <v>10</v>
      </c>
      <c r="N49" s="169"/>
      <c r="O49" s="733"/>
      <c r="P49" s="734"/>
      <c r="Q49" s="734"/>
      <c r="R49" s="734"/>
      <c r="S49" s="734"/>
      <c r="T49" s="734"/>
      <c r="U49" s="734"/>
      <c r="V49" s="735"/>
      <c r="W49" s="169" t="s">
        <v>512</v>
      </c>
      <c r="X49" s="266"/>
      <c r="Y49" s="284" t="e">
        <f ca="1">strCheckUnique(Z49:Z52)</f>
        <v>#NAME?</v>
      </c>
      <c r="Z49" s="266"/>
      <c r="AA49" s="284"/>
      <c r="AB49" s="266"/>
      <c r="AC49" s="266"/>
      <c r="AD49" s="266"/>
      <c r="AE49" s="266"/>
      <c r="AF49" s="266"/>
      <c r="AG49" s="266"/>
      <c r="AH49" s="266"/>
    </row>
    <row r="50" spans="1:36" s="30" customFormat="1" ht="66" customHeight="1">
      <c r="A50" s="671"/>
      <c r="B50" s="671"/>
      <c r="C50" s="671"/>
      <c r="D50" s="671"/>
      <c r="E50" s="671"/>
      <c r="F50" s="266">
        <v>1</v>
      </c>
      <c r="G50" s="266"/>
      <c r="H50" s="266"/>
      <c r="I50" s="664"/>
      <c r="J50" s="664"/>
      <c r="K50" s="304"/>
      <c r="L50" s="302" t="e">
        <f ca="1">mergeValue(A50) &amp;"."&amp; mergeValue(B50)&amp;"."&amp; mergeValue(C50)&amp;"."&amp; mergeValue(D50)&amp;"."&amp; mergeValue(E50)&amp;"."&amp; mergeValue(F50)</f>
        <v>#NAME?</v>
      </c>
      <c r="M50" s="296"/>
      <c r="N50" s="668"/>
      <c r="O50" s="176"/>
      <c r="P50" s="176"/>
      <c r="Q50" s="176"/>
      <c r="R50" s="669"/>
      <c r="S50" s="667" t="s">
        <v>87</v>
      </c>
      <c r="T50" s="669"/>
      <c r="U50" s="667" t="s">
        <v>88</v>
      </c>
      <c r="V50" s="254"/>
      <c r="W50" s="675" t="s">
        <v>666</v>
      </c>
      <c r="X50" s="266" t="e">
        <f ca="1">strCheckDate(O51:V51)</f>
        <v>#NAME?</v>
      </c>
      <c r="Y50" s="266"/>
      <c r="Z50" s="284" t="str">
        <f>IF(M50="","",M50 )</f>
        <v/>
      </c>
      <c r="AA50" s="284"/>
      <c r="AB50" s="284"/>
      <c r="AC50" s="284"/>
      <c r="AD50" s="266"/>
      <c r="AE50" s="266"/>
      <c r="AF50" s="266"/>
      <c r="AG50" s="266"/>
      <c r="AH50" s="266"/>
    </row>
    <row r="51" spans="1:36" s="30" customFormat="1" ht="14.25" hidden="1" customHeight="1">
      <c r="A51" s="671"/>
      <c r="B51" s="671"/>
      <c r="C51" s="671"/>
      <c r="D51" s="671"/>
      <c r="E51" s="671"/>
      <c r="F51" s="266"/>
      <c r="G51" s="266"/>
      <c r="H51" s="266"/>
      <c r="I51" s="664"/>
      <c r="J51" s="664"/>
      <c r="K51" s="304"/>
      <c r="L51" s="157"/>
      <c r="M51" s="187"/>
      <c r="N51" s="668"/>
      <c r="O51" s="267"/>
      <c r="P51" s="264"/>
      <c r="Q51" s="265" t="str">
        <f>R50 &amp; "-" &amp; T50</f>
        <v>-</v>
      </c>
      <c r="R51" s="669"/>
      <c r="S51" s="667"/>
      <c r="T51" s="670"/>
      <c r="U51" s="667"/>
      <c r="V51" s="254"/>
      <c r="W51" s="676"/>
      <c r="X51" s="266"/>
      <c r="Y51" s="266"/>
      <c r="Z51" s="266"/>
      <c r="AA51" s="284"/>
      <c r="AB51" s="266"/>
      <c r="AC51" s="266"/>
      <c r="AD51" s="266"/>
      <c r="AE51" s="266"/>
      <c r="AF51" s="266"/>
      <c r="AG51" s="266"/>
      <c r="AH51" s="266"/>
    </row>
    <row r="52" spans="1:36" ht="15" customHeight="1">
      <c r="A52" s="671"/>
      <c r="B52" s="671"/>
      <c r="C52" s="671"/>
      <c r="D52" s="671"/>
      <c r="E52" s="671"/>
      <c r="F52" s="266"/>
      <c r="G52" s="266"/>
      <c r="H52" s="266"/>
      <c r="I52" s="664"/>
      <c r="J52" s="664"/>
      <c r="K52" s="184"/>
      <c r="L52" s="100"/>
      <c r="M52" s="161" t="s">
        <v>425</v>
      </c>
      <c r="N52" s="181"/>
      <c r="O52" s="143"/>
      <c r="P52" s="143"/>
      <c r="Q52" s="143"/>
      <c r="R52" s="234"/>
      <c r="S52" s="182"/>
      <c r="T52" s="182"/>
      <c r="U52" s="182"/>
      <c r="V52" s="170"/>
      <c r="W52" s="677"/>
      <c r="X52" s="275"/>
      <c r="Y52" s="275"/>
      <c r="Z52" s="275"/>
      <c r="AA52" s="284"/>
      <c r="AB52" s="275"/>
      <c r="AC52" s="266"/>
      <c r="AD52" s="266"/>
      <c r="AE52" s="266"/>
      <c r="AF52" s="266"/>
      <c r="AG52" s="266"/>
      <c r="AH52" s="266"/>
      <c r="AI52" s="30"/>
    </row>
    <row r="53" spans="1:36" ht="15" customHeight="1">
      <c r="A53" s="671"/>
      <c r="B53" s="671"/>
      <c r="C53" s="671"/>
      <c r="D53" s="671"/>
      <c r="E53" s="266"/>
      <c r="F53" s="303"/>
      <c r="G53" s="303"/>
      <c r="H53" s="303"/>
      <c r="I53" s="664"/>
      <c r="J53" s="78"/>
      <c r="K53" s="184"/>
      <c r="L53" s="100"/>
      <c r="M53" s="150" t="s">
        <v>13</v>
      </c>
      <c r="N53" s="181"/>
      <c r="O53" s="143"/>
      <c r="P53" s="143"/>
      <c r="Q53" s="143"/>
      <c r="R53" s="234"/>
      <c r="S53" s="182"/>
      <c r="T53" s="182"/>
      <c r="U53" s="181"/>
      <c r="V53" s="182"/>
      <c r="W53" s="170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6" ht="15" customHeight="1">
      <c r="A54" s="671"/>
      <c r="B54" s="671"/>
      <c r="C54" s="671"/>
      <c r="D54" s="266"/>
      <c r="E54" s="305"/>
      <c r="F54" s="303"/>
      <c r="G54" s="303"/>
      <c r="H54" s="303"/>
      <c r="I54" s="184"/>
      <c r="J54" s="78"/>
      <c r="K54" s="1"/>
      <c r="L54" s="100"/>
      <c r="M54" s="149" t="s">
        <v>426</v>
      </c>
      <c r="N54" s="181"/>
      <c r="O54" s="143"/>
      <c r="P54" s="143"/>
      <c r="Q54" s="143"/>
      <c r="R54" s="234"/>
      <c r="S54" s="182"/>
      <c r="T54" s="182"/>
      <c r="U54" s="181"/>
      <c r="V54" s="182"/>
      <c r="W54" s="170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6" ht="15" customHeight="1">
      <c r="A55" s="671"/>
      <c r="B55" s="671"/>
      <c r="C55" s="266"/>
      <c r="D55" s="266"/>
      <c r="E55" s="305"/>
      <c r="F55" s="303"/>
      <c r="G55" s="303"/>
      <c r="H55" s="303"/>
      <c r="I55" s="184"/>
      <c r="J55" s="78"/>
      <c r="K55" s="1"/>
      <c r="L55" s="100"/>
      <c r="M55" s="148" t="s">
        <v>401</v>
      </c>
      <c r="N55" s="182"/>
      <c r="O55" s="148"/>
      <c r="P55" s="148"/>
      <c r="Q55" s="148"/>
      <c r="R55" s="234"/>
      <c r="S55" s="182"/>
      <c r="T55" s="182"/>
      <c r="U55" s="181"/>
      <c r="V55" s="182"/>
      <c r="W55" s="170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</row>
    <row r="56" spans="1:36" ht="15" customHeight="1">
      <c r="A56" s="671"/>
      <c r="B56" s="266"/>
      <c r="C56" s="305"/>
      <c r="D56" s="305"/>
      <c r="E56" s="305"/>
      <c r="F56" s="303"/>
      <c r="G56" s="303"/>
      <c r="H56" s="303"/>
      <c r="I56" s="184"/>
      <c r="J56" s="78"/>
      <c r="K56" s="1"/>
      <c r="L56" s="100"/>
      <c r="M56" s="163" t="s">
        <v>21</v>
      </c>
      <c r="N56" s="182"/>
      <c r="O56" s="148"/>
      <c r="P56" s="148"/>
      <c r="Q56" s="148"/>
      <c r="R56" s="234"/>
      <c r="S56" s="182"/>
      <c r="T56" s="182"/>
      <c r="U56" s="181"/>
      <c r="V56" s="182"/>
      <c r="W56" s="170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</row>
    <row r="57" spans="1:36" ht="15" customHeight="1">
      <c r="A57" s="266"/>
      <c r="B57" s="305"/>
      <c r="C57" s="305"/>
      <c r="D57" s="305"/>
      <c r="E57" s="306"/>
      <c r="F57" s="305"/>
      <c r="G57" s="303"/>
      <c r="H57" s="303"/>
      <c r="I57" s="164"/>
      <c r="J57" s="78"/>
      <c r="K57" s="304"/>
      <c r="L57" s="100"/>
      <c r="M57" s="192" t="s">
        <v>311</v>
      </c>
      <c r="N57" s="182"/>
      <c r="O57" s="148"/>
      <c r="P57" s="148"/>
      <c r="Q57" s="148"/>
      <c r="R57" s="234"/>
      <c r="S57" s="182"/>
      <c r="T57" s="182"/>
      <c r="U57" s="181"/>
      <c r="V57" s="182"/>
      <c r="W57" s="170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</row>
    <row r="58" spans="1:36" ht="18.75" customHeight="1"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</row>
    <row r="59" spans="1:36" s="29" customFormat="1" ht="17.100000000000001" customHeight="1">
      <c r="A59" s="29" t="s">
        <v>15</v>
      </c>
      <c r="C59" s="29" t="s">
        <v>53</v>
      </c>
      <c r="V59" s="167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</row>
    <row r="60" spans="1:36" ht="17.100000000000001" customHeight="1"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</row>
    <row r="61" spans="1:36" s="30" customFormat="1" ht="22.5">
      <c r="A61" s="671">
        <v>1</v>
      </c>
      <c r="B61" s="266"/>
      <c r="C61" s="266"/>
      <c r="D61" s="266"/>
      <c r="E61" s="286"/>
      <c r="F61" s="303"/>
      <c r="G61" s="303"/>
      <c r="H61" s="303"/>
      <c r="I61" s="88"/>
      <c r="J61" s="1"/>
      <c r="K61" s="1"/>
      <c r="L61" s="302" t="e">
        <f ca="1">mergeValue(A61)</f>
        <v>#NAME?</v>
      </c>
      <c r="M61" s="493" t="s">
        <v>23</v>
      </c>
      <c r="N61" s="480"/>
      <c r="O61" s="666"/>
      <c r="P61" s="666"/>
      <c r="Q61" s="666"/>
      <c r="R61" s="666"/>
      <c r="S61" s="666"/>
      <c r="T61" s="666"/>
      <c r="U61" s="666"/>
      <c r="V61" s="666"/>
      <c r="W61" s="503" t="s">
        <v>665</v>
      </c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</row>
    <row r="62" spans="1:36" s="30" customFormat="1" ht="22.5">
      <c r="A62" s="671"/>
      <c r="B62" s="671">
        <v>1</v>
      </c>
      <c r="C62" s="266"/>
      <c r="D62" s="266"/>
      <c r="E62" s="303"/>
      <c r="F62" s="303"/>
      <c r="G62" s="303"/>
      <c r="H62" s="303"/>
      <c r="I62" s="164"/>
      <c r="J62" s="166"/>
      <c r="L62" s="302" t="e">
        <f ca="1">mergeValue(A62) &amp;"."&amp; mergeValue(B62)</f>
        <v>#NAME?</v>
      </c>
      <c r="M62" s="145" t="s">
        <v>18</v>
      </c>
      <c r="N62" s="257"/>
      <c r="O62" s="666"/>
      <c r="P62" s="666"/>
      <c r="Q62" s="666"/>
      <c r="R62" s="666"/>
      <c r="S62" s="666"/>
      <c r="T62" s="666"/>
      <c r="U62" s="666"/>
      <c r="V62" s="666"/>
      <c r="W62" s="169" t="s">
        <v>511</v>
      </c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</row>
    <row r="63" spans="1:36" s="30" customFormat="1" ht="45">
      <c r="A63" s="671"/>
      <c r="B63" s="671"/>
      <c r="C63" s="671">
        <v>1</v>
      </c>
      <c r="D63" s="266"/>
      <c r="E63" s="303"/>
      <c r="F63" s="303"/>
      <c r="G63" s="303"/>
      <c r="H63" s="303"/>
      <c r="I63" s="304"/>
      <c r="J63" s="166"/>
      <c r="L63" s="302" t="e">
        <f ca="1">mergeValue(A63) &amp;"."&amp; mergeValue(B63)&amp;"."&amp; mergeValue(C63)</f>
        <v>#NAME?</v>
      </c>
      <c r="M63" s="146" t="s">
        <v>400</v>
      </c>
      <c r="N63" s="257"/>
      <c r="O63" s="666"/>
      <c r="P63" s="666"/>
      <c r="Q63" s="666"/>
      <c r="R63" s="666"/>
      <c r="S63" s="666"/>
      <c r="T63" s="666"/>
      <c r="U63" s="666"/>
      <c r="V63" s="666"/>
      <c r="W63" s="169" t="s">
        <v>633</v>
      </c>
      <c r="X63" s="266"/>
      <c r="Y63" s="266"/>
      <c r="Z63" s="266"/>
      <c r="AA63" s="284"/>
      <c r="AB63" s="266"/>
      <c r="AC63" s="266"/>
      <c r="AD63" s="266"/>
      <c r="AE63" s="266"/>
      <c r="AF63" s="266"/>
      <c r="AG63" s="266"/>
      <c r="AH63" s="266"/>
    </row>
    <row r="64" spans="1:36" s="30" customFormat="1" ht="33.75">
      <c r="A64" s="671"/>
      <c r="B64" s="671"/>
      <c r="C64" s="671"/>
      <c r="D64" s="671">
        <v>1</v>
      </c>
      <c r="E64" s="303"/>
      <c r="F64" s="303"/>
      <c r="G64" s="303"/>
      <c r="H64" s="303"/>
      <c r="I64" s="664"/>
      <c r="J64" s="166"/>
      <c r="L64" s="302" t="e">
        <f ca="1">mergeValue(A64) &amp;"."&amp; mergeValue(B64)&amp;"."&amp; mergeValue(C64)&amp;"."&amp; mergeValue(D64)</f>
        <v>#NAME?</v>
      </c>
      <c r="M64" s="147" t="s">
        <v>424</v>
      </c>
      <c r="N64" s="257"/>
      <c r="O64" s="681"/>
      <c r="P64" s="681"/>
      <c r="Q64" s="681"/>
      <c r="R64" s="681"/>
      <c r="S64" s="681"/>
      <c r="T64" s="681"/>
      <c r="U64" s="681"/>
      <c r="V64" s="681"/>
      <c r="W64" s="169" t="s">
        <v>634</v>
      </c>
      <c r="X64" s="266"/>
      <c r="Y64" s="266"/>
      <c r="Z64" s="266"/>
      <c r="AA64" s="284"/>
      <c r="AB64" s="266"/>
      <c r="AC64" s="266"/>
      <c r="AD64" s="266"/>
      <c r="AE64" s="266"/>
      <c r="AF64" s="266"/>
      <c r="AG64" s="266"/>
      <c r="AH64" s="266"/>
    </row>
    <row r="65" spans="1:42" s="30" customFormat="1" ht="33.75" customHeight="1">
      <c r="A65" s="671"/>
      <c r="B65" s="671"/>
      <c r="C65" s="671"/>
      <c r="D65" s="671"/>
      <c r="E65" s="671">
        <v>1</v>
      </c>
      <c r="F65" s="303"/>
      <c r="G65" s="303"/>
      <c r="H65" s="303"/>
      <c r="I65" s="664"/>
      <c r="J65" s="664"/>
      <c r="L65" s="302" t="e">
        <f ca="1">mergeValue(A65) &amp;"."&amp; mergeValue(B65)&amp;"."&amp; mergeValue(C65)&amp;"."&amp; mergeValue(D65)&amp;"."&amp; mergeValue(E65)</f>
        <v>#NAME?</v>
      </c>
      <c r="M65" s="158" t="s">
        <v>10</v>
      </c>
      <c r="N65" s="169"/>
      <c r="O65" s="680"/>
      <c r="P65" s="680"/>
      <c r="Q65" s="680"/>
      <c r="R65" s="680"/>
      <c r="S65" s="680"/>
      <c r="T65" s="680"/>
      <c r="U65" s="680"/>
      <c r="V65" s="680"/>
      <c r="W65" s="169" t="s">
        <v>512</v>
      </c>
      <c r="X65" s="266"/>
      <c r="Y65" s="284" t="e">
        <f ca="1">strCheckUnique(Z65:Z68)</f>
        <v>#NAME?</v>
      </c>
      <c r="Z65" s="266"/>
      <c r="AA65" s="284"/>
      <c r="AB65" s="266"/>
      <c r="AC65" s="266"/>
      <c r="AD65" s="266"/>
      <c r="AE65" s="266"/>
      <c r="AF65" s="266"/>
      <c r="AG65" s="266"/>
      <c r="AH65" s="266"/>
    </row>
    <row r="66" spans="1:42" s="30" customFormat="1" ht="66" customHeight="1">
      <c r="A66" s="671"/>
      <c r="B66" s="671"/>
      <c r="C66" s="671"/>
      <c r="D66" s="671"/>
      <c r="E66" s="671"/>
      <c r="F66" s="266">
        <v>1</v>
      </c>
      <c r="G66" s="266"/>
      <c r="H66" s="266"/>
      <c r="I66" s="664"/>
      <c r="J66" s="664"/>
      <c r="K66" s="304"/>
      <c r="L66" s="302" t="e">
        <f ca="1">mergeValue(A66) &amp;"."&amp; mergeValue(B66)&amp;"."&amp; mergeValue(C66)&amp;"."&amp; mergeValue(D66)&amp;"."&amp; mergeValue(E66)&amp;"."&amp; mergeValue(F66)</f>
        <v>#NAME?</v>
      </c>
      <c r="M66" s="296"/>
      <c r="N66" s="668"/>
      <c r="O66" s="176"/>
      <c r="P66" s="176"/>
      <c r="Q66" s="176"/>
      <c r="R66" s="669"/>
      <c r="S66" s="667" t="s">
        <v>87</v>
      </c>
      <c r="T66" s="669"/>
      <c r="U66" s="667" t="s">
        <v>88</v>
      </c>
      <c r="V66" s="254"/>
      <c r="W66" s="675" t="s">
        <v>666</v>
      </c>
      <c r="X66" s="266" t="e">
        <f ca="1">strCheckDate(O67:V67)</f>
        <v>#NAME?</v>
      </c>
      <c r="Y66" s="266"/>
      <c r="Z66" s="284" t="str">
        <f>IF(M66="","",M66 )</f>
        <v/>
      </c>
      <c r="AA66" s="284"/>
      <c r="AB66" s="284"/>
      <c r="AC66" s="284"/>
      <c r="AD66" s="266"/>
      <c r="AE66" s="266"/>
      <c r="AF66" s="266"/>
      <c r="AG66" s="266"/>
      <c r="AH66" s="266"/>
    </row>
    <row r="67" spans="1:42" s="30" customFormat="1" ht="14.25" hidden="1" customHeight="1">
      <c r="A67" s="671"/>
      <c r="B67" s="671"/>
      <c r="C67" s="671"/>
      <c r="D67" s="671"/>
      <c r="E67" s="671"/>
      <c r="F67" s="266"/>
      <c r="G67" s="266"/>
      <c r="H67" s="266"/>
      <c r="I67" s="664"/>
      <c r="J67" s="664"/>
      <c r="K67" s="304"/>
      <c r="L67" s="157"/>
      <c r="M67" s="187"/>
      <c r="N67" s="668"/>
      <c r="O67" s="267"/>
      <c r="P67" s="264"/>
      <c r="Q67" s="265" t="str">
        <f>R66 &amp; "-" &amp; T66</f>
        <v>-</v>
      </c>
      <c r="R67" s="669"/>
      <c r="S67" s="667"/>
      <c r="T67" s="670"/>
      <c r="U67" s="667"/>
      <c r="V67" s="254"/>
      <c r="W67" s="676"/>
      <c r="X67" s="266"/>
      <c r="Y67" s="266"/>
      <c r="Z67" s="266"/>
      <c r="AA67" s="284"/>
      <c r="AB67" s="266"/>
      <c r="AC67" s="266"/>
      <c r="AD67" s="266"/>
      <c r="AE67" s="266"/>
      <c r="AF67" s="266"/>
      <c r="AG67" s="266"/>
      <c r="AH67" s="266"/>
    </row>
    <row r="68" spans="1:42" ht="15" customHeight="1">
      <c r="A68" s="671"/>
      <c r="B68" s="671"/>
      <c r="C68" s="671"/>
      <c r="D68" s="671"/>
      <c r="E68" s="671"/>
      <c r="F68" s="266"/>
      <c r="G68" s="266"/>
      <c r="H68" s="266"/>
      <c r="I68" s="664"/>
      <c r="J68" s="664"/>
      <c r="K68" s="184"/>
      <c r="L68" s="100"/>
      <c r="M68" s="161" t="s">
        <v>425</v>
      </c>
      <c r="N68" s="181"/>
      <c r="O68" s="143"/>
      <c r="P68" s="143"/>
      <c r="Q68" s="143"/>
      <c r="R68" s="234"/>
      <c r="S68" s="182"/>
      <c r="T68" s="182"/>
      <c r="U68" s="182"/>
      <c r="V68" s="170"/>
      <c r="W68" s="677"/>
      <c r="X68" s="275"/>
      <c r="Y68" s="275"/>
      <c r="Z68" s="275"/>
      <c r="AA68" s="284"/>
      <c r="AB68" s="275"/>
      <c r="AC68" s="266"/>
      <c r="AD68" s="266"/>
      <c r="AE68" s="266"/>
      <c r="AF68" s="266"/>
      <c r="AG68" s="266"/>
      <c r="AH68" s="266"/>
      <c r="AI68" s="30"/>
    </row>
    <row r="69" spans="1:42" ht="14.25">
      <c r="A69" s="671"/>
      <c r="B69" s="671"/>
      <c r="C69" s="671"/>
      <c r="D69" s="671"/>
      <c r="E69" s="266"/>
      <c r="F69" s="303"/>
      <c r="G69" s="303"/>
      <c r="H69" s="303"/>
      <c r="I69" s="664"/>
      <c r="J69" s="78"/>
      <c r="K69" s="184"/>
      <c r="L69" s="100"/>
      <c r="M69" s="150" t="s">
        <v>13</v>
      </c>
      <c r="N69" s="181"/>
      <c r="O69" s="143"/>
      <c r="P69" s="143"/>
      <c r="Q69" s="143"/>
      <c r="R69" s="234"/>
      <c r="S69" s="182"/>
      <c r="T69" s="182"/>
      <c r="U69" s="181"/>
      <c r="V69" s="182"/>
      <c r="W69" s="170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</row>
    <row r="70" spans="1:42" ht="14.25">
      <c r="A70" s="671"/>
      <c r="B70" s="671"/>
      <c r="C70" s="671"/>
      <c r="D70" s="266"/>
      <c r="E70" s="305"/>
      <c r="F70" s="303"/>
      <c r="G70" s="303"/>
      <c r="H70" s="303"/>
      <c r="I70" s="184"/>
      <c r="J70" s="78"/>
      <c r="K70" s="1"/>
      <c r="L70" s="100"/>
      <c r="M70" s="149" t="s">
        <v>426</v>
      </c>
      <c r="N70" s="181"/>
      <c r="O70" s="143"/>
      <c r="P70" s="143"/>
      <c r="Q70" s="143"/>
      <c r="R70" s="234"/>
      <c r="S70" s="182"/>
      <c r="T70" s="182"/>
      <c r="U70" s="181"/>
      <c r="V70" s="182"/>
      <c r="W70" s="170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</row>
    <row r="71" spans="1:42" ht="14.25">
      <c r="A71" s="671"/>
      <c r="B71" s="671"/>
      <c r="C71" s="266"/>
      <c r="D71" s="266"/>
      <c r="E71" s="305"/>
      <c r="F71" s="303"/>
      <c r="G71" s="303"/>
      <c r="H71" s="303"/>
      <c r="I71" s="184"/>
      <c r="J71" s="78"/>
      <c r="K71" s="1"/>
      <c r="L71" s="100"/>
      <c r="M71" s="148" t="s">
        <v>401</v>
      </c>
      <c r="N71" s="182"/>
      <c r="O71" s="148"/>
      <c r="P71" s="148"/>
      <c r="Q71" s="148"/>
      <c r="R71" s="234"/>
      <c r="S71" s="182"/>
      <c r="T71" s="182"/>
      <c r="U71" s="181"/>
      <c r="V71" s="182"/>
      <c r="W71" s="170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</row>
    <row r="72" spans="1:42" ht="14.25">
      <c r="A72" s="671"/>
      <c r="B72" s="266"/>
      <c r="C72" s="305"/>
      <c r="D72" s="305"/>
      <c r="E72" s="305"/>
      <c r="F72" s="303"/>
      <c r="G72" s="303"/>
      <c r="H72" s="303"/>
      <c r="I72" s="184"/>
      <c r="J72" s="78"/>
      <c r="K72" s="1"/>
      <c r="L72" s="100"/>
      <c r="M72" s="163" t="s">
        <v>21</v>
      </c>
      <c r="N72" s="182"/>
      <c r="O72" s="148"/>
      <c r="P72" s="148"/>
      <c r="Q72" s="148"/>
      <c r="R72" s="234"/>
      <c r="S72" s="182"/>
      <c r="T72" s="182"/>
      <c r="U72" s="181"/>
      <c r="V72" s="182"/>
      <c r="W72" s="170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</row>
    <row r="73" spans="1:42" ht="14.25">
      <c r="A73" s="266"/>
      <c r="B73" s="305"/>
      <c r="C73" s="305"/>
      <c r="D73" s="305"/>
      <c r="E73" s="306"/>
      <c r="F73" s="305"/>
      <c r="G73" s="303"/>
      <c r="H73" s="303"/>
      <c r="I73" s="164"/>
      <c r="J73" s="78"/>
      <c r="K73" s="304"/>
      <c r="L73" s="100"/>
      <c r="M73" s="192" t="s">
        <v>311</v>
      </c>
      <c r="N73" s="182"/>
      <c r="O73" s="148"/>
      <c r="P73" s="148"/>
      <c r="Q73" s="148"/>
      <c r="R73" s="234"/>
      <c r="S73" s="182"/>
      <c r="T73" s="182"/>
      <c r="U73" s="181"/>
      <c r="V73" s="182"/>
      <c r="W73" s="170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</row>
    <row r="74" spans="1:42" ht="18.75" customHeight="1"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</row>
    <row r="75" spans="1:42" s="29" customFormat="1" ht="17.100000000000001" customHeight="1">
      <c r="A75" s="29" t="s">
        <v>15</v>
      </c>
      <c r="C75" s="29" t="s">
        <v>54</v>
      </c>
      <c r="V75" s="167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</row>
    <row r="76" spans="1:42" ht="17.100000000000001" customHeight="1"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</row>
    <row r="77" spans="1:42" s="30" customFormat="1" ht="281.25">
      <c r="A77" s="671">
        <v>1</v>
      </c>
      <c r="B77" s="266"/>
      <c r="C77" s="266"/>
      <c r="D77" s="266"/>
      <c r="E77" s="286"/>
      <c r="F77" s="303"/>
      <c r="G77" s="303"/>
      <c r="H77" s="303"/>
      <c r="I77" s="88"/>
      <c r="J77" s="1"/>
      <c r="K77" s="1"/>
      <c r="L77" s="302" t="e">
        <f ca="1">mergeValue(A77)</f>
        <v>#NAME?</v>
      </c>
      <c r="M77" s="493" t="s">
        <v>23</v>
      </c>
      <c r="N77" s="480"/>
      <c r="O77" s="765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3"/>
      <c r="AD77" s="503" t="s">
        <v>665</v>
      </c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</row>
    <row r="78" spans="1:42" s="30" customFormat="1" ht="371.25">
      <c r="A78" s="671"/>
      <c r="B78" s="671">
        <v>1</v>
      </c>
      <c r="C78" s="266"/>
      <c r="D78" s="266"/>
      <c r="E78" s="303"/>
      <c r="F78" s="303"/>
      <c r="G78" s="303"/>
      <c r="H78" s="303"/>
      <c r="I78" s="164"/>
      <c r="J78" s="166"/>
      <c r="L78" s="302" t="e">
        <f ca="1">mergeValue(A78) &amp;"."&amp; mergeValue(B78)</f>
        <v>#NAME?</v>
      </c>
      <c r="M78" s="145" t="s">
        <v>18</v>
      </c>
      <c r="N78" s="257"/>
      <c r="O78" s="765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3"/>
      <c r="AD78" s="169" t="s">
        <v>511</v>
      </c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</row>
    <row r="79" spans="1:42" s="30" customFormat="1" ht="409.5">
      <c r="A79" s="671"/>
      <c r="B79" s="671"/>
      <c r="C79" s="671">
        <v>1</v>
      </c>
      <c r="D79" s="266"/>
      <c r="E79" s="303"/>
      <c r="F79" s="303"/>
      <c r="G79" s="303"/>
      <c r="H79" s="303"/>
      <c r="I79" s="304"/>
      <c r="J79" s="166"/>
      <c r="L79" s="302" t="e">
        <f ca="1">mergeValue(A79) &amp;"."&amp; mergeValue(B79)&amp;"."&amp; mergeValue(C79)</f>
        <v>#NAME?</v>
      </c>
      <c r="M79" s="146" t="s">
        <v>400</v>
      </c>
      <c r="N79" s="257"/>
      <c r="O79" s="765"/>
      <c r="P79" s="722"/>
      <c r="Q79" s="722"/>
      <c r="R79" s="722"/>
      <c r="S79" s="722"/>
      <c r="T79" s="722"/>
      <c r="U79" s="722"/>
      <c r="V79" s="722"/>
      <c r="W79" s="722"/>
      <c r="X79" s="722"/>
      <c r="Y79" s="722"/>
      <c r="Z79" s="722"/>
      <c r="AA79" s="722"/>
      <c r="AB79" s="722"/>
      <c r="AC79" s="723"/>
      <c r="AD79" s="169" t="s">
        <v>633</v>
      </c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</row>
    <row r="80" spans="1:42" s="30" customFormat="1" ht="409.5">
      <c r="A80" s="671"/>
      <c r="B80" s="671"/>
      <c r="C80" s="671"/>
      <c r="D80" s="671">
        <v>1</v>
      </c>
      <c r="E80" s="303"/>
      <c r="F80" s="303"/>
      <c r="G80" s="303"/>
      <c r="H80" s="303"/>
      <c r="I80" s="664"/>
      <c r="J80" s="166"/>
      <c r="L80" s="302" t="e">
        <f ca="1">mergeValue(A80) &amp;"."&amp; mergeValue(B80)&amp;"."&amp; mergeValue(C80)&amp;"."&amp; mergeValue(D80)</f>
        <v>#NAME?</v>
      </c>
      <c r="M80" s="147" t="s">
        <v>424</v>
      </c>
      <c r="N80" s="257"/>
      <c r="O80" s="746"/>
      <c r="P80" s="747"/>
      <c r="Q80" s="747"/>
      <c r="R80" s="747"/>
      <c r="S80" s="747"/>
      <c r="T80" s="747"/>
      <c r="U80" s="747"/>
      <c r="V80" s="747"/>
      <c r="W80" s="747"/>
      <c r="X80" s="747"/>
      <c r="Y80" s="747"/>
      <c r="Z80" s="747"/>
      <c r="AA80" s="747"/>
      <c r="AB80" s="747"/>
      <c r="AC80" s="748"/>
      <c r="AD80" s="169" t="s">
        <v>634</v>
      </c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</row>
    <row r="81" spans="1:42" s="30" customFormat="1" ht="33.75" customHeight="1">
      <c r="A81" s="671"/>
      <c r="B81" s="671"/>
      <c r="C81" s="671"/>
      <c r="D81" s="671"/>
      <c r="E81" s="671">
        <v>1</v>
      </c>
      <c r="F81" s="303"/>
      <c r="G81" s="303"/>
      <c r="H81" s="303"/>
      <c r="I81" s="664"/>
      <c r="J81" s="664"/>
      <c r="L81" s="302" t="e">
        <f ca="1">mergeValue(A81) &amp;"."&amp; mergeValue(B81)&amp;"."&amp; mergeValue(C81)&amp;"."&amp; mergeValue(D81)&amp;"."&amp; mergeValue(E81)</f>
        <v>#NAME?</v>
      </c>
      <c r="M81" s="158" t="s">
        <v>10</v>
      </c>
      <c r="N81" s="169"/>
      <c r="O81" s="733"/>
      <c r="P81" s="734"/>
      <c r="Q81" s="734"/>
      <c r="R81" s="734"/>
      <c r="S81" s="734"/>
      <c r="T81" s="734"/>
      <c r="U81" s="734"/>
      <c r="V81" s="734"/>
      <c r="W81" s="734"/>
      <c r="X81" s="734"/>
      <c r="Y81" s="734"/>
      <c r="Z81" s="734"/>
      <c r="AA81" s="734"/>
      <c r="AB81" s="734"/>
      <c r="AC81" s="735"/>
      <c r="AD81" s="169" t="s">
        <v>512</v>
      </c>
      <c r="AE81" s="266"/>
      <c r="AF81" s="284" t="e">
        <f ca="1">strCheckUnique(AG81:AG84)</f>
        <v>#NAME?</v>
      </c>
      <c r="AG81" s="266"/>
      <c r="AH81" s="284"/>
      <c r="AI81" s="266"/>
      <c r="AJ81" s="266"/>
      <c r="AK81" s="266"/>
      <c r="AL81" s="266"/>
      <c r="AM81" s="266"/>
      <c r="AN81" s="266"/>
      <c r="AO81" s="266"/>
      <c r="AP81" s="266"/>
    </row>
    <row r="82" spans="1:42" s="30" customFormat="1" ht="66" customHeight="1">
      <c r="A82" s="671"/>
      <c r="B82" s="671"/>
      <c r="C82" s="671"/>
      <c r="D82" s="671"/>
      <c r="E82" s="671"/>
      <c r="F82" s="266">
        <v>1</v>
      </c>
      <c r="G82" s="266"/>
      <c r="H82" s="266"/>
      <c r="I82" s="664"/>
      <c r="J82" s="664"/>
      <c r="K82" s="304"/>
      <c r="L82" s="302" t="e">
        <f ca="1">mergeValue(A82) &amp;"."&amp; mergeValue(B82)&amp;"."&amp; mergeValue(C82)&amp;"."&amp; mergeValue(D82)&amp;"."&amp; mergeValue(E82)&amp;"."&amp; mergeValue(F82)</f>
        <v>#NAME?</v>
      </c>
      <c r="M82" s="296"/>
      <c r="N82" s="267"/>
      <c r="O82" s="559"/>
      <c r="P82" s="176"/>
      <c r="Q82" s="176"/>
      <c r="R82" s="669"/>
      <c r="S82" s="667" t="s">
        <v>87</v>
      </c>
      <c r="T82" s="669"/>
      <c r="U82" s="667" t="s">
        <v>87</v>
      </c>
      <c r="V82" s="559"/>
      <c r="W82" s="176"/>
      <c r="X82" s="176"/>
      <c r="Y82" s="669"/>
      <c r="Z82" s="667" t="s">
        <v>87</v>
      </c>
      <c r="AA82" s="669"/>
      <c r="AB82" s="667" t="s">
        <v>88</v>
      </c>
      <c r="AC82" s="254"/>
      <c r="AD82" s="675" t="s">
        <v>666</v>
      </c>
      <c r="AE82" s="266" t="e">
        <f ca="1">strCheckDate(O83:AC83)</f>
        <v>#NAME?</v>
      </c>
      <c r="AF82" s="284"/>
      <c r="AG82" s="284" t="str">
        <f>IF(M82="","",M82 )</f>
        <v/>
      </c>
      <c r="AH82" s="284"/>
      <c r="AI82" s="284"/>
      <c r="AJ82" s="284"/>
      <c r="AK82" s="266"/>
      <c r="AL82" s="266"/>
      <c r="AM82" s="266"/>
      <c r="AN82" s="266"/>
      <c r="AO82" s="266"/>
      <c r="AP82" s="266"/>
    </row>
    <row r="83" spans="1:42" s="30" customFormat="1" ht="14.25" hidden="1" customHeight="1">
      <c r="A83" s="671"/>
      <c r="B83" s="671"/>
      <c r="C83" s="671"/>
      <c r="D83" s="671"/>
      <c r="E83" s="671"/>
      <c r="F83" s="266"/>
      <c r="G83" s="266"/>
      <c r="H83" s="266"/>
      <c r="I83" s="664"/>
      <c r="J83" s="664"/>
      <c r="K83" s="304"/>
      <c r="L83" s="157"/>
      <c r="M83" s="187"/>
      <c r="N83" s="267"/>
      <c r="O83" s="267"/>
      <c r="P83" s="264"/>
      <c r="Q83" s="265" t="str">
        <f>R82 &amp; "-" &amp; T82</f>
        <v>-</v>
      </c>
      <c r="R83" s="669"/>
      <c r="S83" s="667"/>
      <c r="T83" s="670"/>
      <c r="U83" s="667"/>
      <c r="V83" s="267"/>
      <c r="W83" s="264"/>
      <c r="X83" s="265" t="str">
        <f>Y82 &amp; "-" &amp; AA82</f>
        <v>-</v>
      </c>
      <c r="Y83" s="669"/>
      <c r="Z83" s="667"/>
      <c r="AA83" s="670"/>
      <c r="AB83" s="667"/>
      <c r="AC83" s="254"/>
      <c r="AD83" s="676"/>
      <c r="AE83" s="266"/>
      <c r="AF83" s="284"/>
      <c r="AG83" s="284"/>
      <c r="AH83" s="284"/>
      <c r="AI83" s="284"/>
      <c r="AJ83" s="284"/>
      <c r="AK83" s="266"/>
      <c r="AL83" s="266"/>
      <c r="AM83" s="266"/>
      <c r="AN83" s="266"/>
      <c r="AO83" s="266"/>
      <c r="AP83" s="266"/>
    </row>
    <row r="84" spans="1:42" ht="15" customHeight="1">
      <c r="A84" s="671"/>
      <c r="B84" s="671"/>
      <c r="C84" s="671"/>
      <c r="D84" s="671"/>
      <c r="E84" s="671"/>
      <c r="F84" s="266"/>
      <c r="G84" s="266"/>
      <c r="H84" s="266"/>
      <c r="I84" s="664"/>
      <c r="J84" s="664"/>
      <c r="K84" s="184"/>
      <c r="L84" s="100"/>
      <c r="M84" s="161" t="s">
        <v>425</v>
      </c>
      <c r="N84" s="150"/>
      <c r="O84" s="143"/>
      <c r="P84" s="143"/>
      <c r="Q84" s="143"/>
      <c r="R84" s="234"/>
      <c r="S84" s="182"/>
      <c r="T84" s="182"/>
      <c r="U84" s="182"/>
      <c r="V84" s="143"/>
      <c r="W84" s="143"/>
      <c r="X84" s="143"/>
      <c r="Y84" s="234"/>
      <c r="Z84" s="182"/>
      <c r="AA84" s="182"/>
      <c r="AB84" s="182"/>
      <c r="AC84" s="170"/>
      <c r="AD84" s="677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</row>
    <row r="85" spans="1:42" ht="14.25">
      <c r="A85" s="671"/>
      <c r="B85" s="671"/>
      <c r="C85" s="671"/>
      <c r="D85" s="671"/>
      <c r="E85" s="266"/>
      <c r="F85" s="303"/>
      <c r="G85" s="303"/>
      <c r="H85" s="303"/>
      <c r="I85" s="664"/>
      <c r="J85" s="78"/>
      <c r="K85" s="184"/>
      <c r="L85" s="100"/>
      <c r="M85" s="150" t="s">
        <v>13</v>
      </c>
      <c r="N85" s="149"/>
      <c r="O85" s="143"/>
      <c r="P85" s="143"/>
      <c r="Q85" s="143"/>
      <c r="R85" s="234"/>
      <c r="S85" s="182"/>
      <c r="T85" s="182"/>
      <c r="U85" s="181"/>
      <c r="V85" s="143"/>
      <c r="W85" s="143"/>
      <c r="X85" s="143"/>
      <c r="Y85" s="234"/>
      <c r="Z85" s="182"/>
      <c r="AA85" s="182"/>
      <c r="AB85" s="181"/>
      <c r="AC85" s="182"/>
      <c r="AD85" s="170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</row>
    <row r="86" spans="1:42" ht="14.25">
      <c r="A86" s="671"/>
      <c r="B86" s="671"/>
      <c r="C86" s="671"/>
      <c r="D86" s="266"/>
      <c r="E86" s="305"/>
      <c r="F86" s="303"/>
      <c r="G86" s="303"/>
      <c r="H86" s="303"/>
      <c r="I86" s="184"/>
      <c r="J86" s="78"/>
      <c r="K86" s="1"/>
      <c r="L86" s="100"/>
      <c r="M86" s="149" t="s">
        <v>426</v>
      </c>
      <c r="N86" s="148"/>
      <c r="O86" s="143"/>
      <c r="P86" s="143"/>
      <c r="Q86" s="143"/>
      <c r="R86" s="234"/>
      <c r="S86" s="182"/>
      <c r="T86" s="182"/>
      <c r="U86" s="181"/>
      <c r="V86" s="143"/>
      <c r="W86" s="143"/>
      <c r="X86" s="143"/>
      <c r="Y86" s="234"/>
      <c r="Z86" s="182"/>
      <c r="AA86" s="182"/>
      <c r="AB86" s="181"/>
      <c r="AC86" s="182"/>
      <c r="AD86" s="170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</row>
    <row r="87" spans="1:42" ht="14.25">
      <c r="A87" s="671"/>
      <c r="B87" s="671"/>
      <c r="C87" s="266"/>
      <c r="D87" s="266"/>
      <c r="E87" s="305"/>
      <c r="F87" s="303"/>
      <c r="G87" s="303"/>
      <c r="H87" s="303"/>
      <c r="I87" s="184"/>
      <c r="J87" s="78"/>
      <c r="K87" s="1"/>
      <c r="L87" s="100"/>
      <c r="M87" s="148" t="s">
        <v>401</v>
      </c>
      <c r="N87" s="148"/>
      <c r="O87" s="148"/>
      <c r="P87" s="148"/>
      <c r="Q87" s="148"/>
      <c r="R87" s="234"/>
      <c r="S87" s="182"/>
      <c r="T87" s="182"/>
      <c r="U87" s="181"/>
      <c r="V87" s="148"/>
      <c r="W87" s="148"/>
      <c r="X87" s="148"/>
      <c r="Y87" s="234"/>
      <c r="Z87" s="182"/>
      <c r="AA87" s="182"/>
      <c r="AB87" s="181"/>
      <c r="AC87" s="182"/>
      <c r="AD87" s="170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</row>
    <row r="88" spans="1:42" ht="14.25">
      <c r="A88" s="671"/>
      <c r="B88" s="266"/>
      <c r="C88" s="305"/>
      <c r="D88" s="305"/>
      <c r="E88" s="305"/>
      <c r="F88" s="303"/>
      <c r="G88" s="303"/>
      <c r="H88" s="303"/>
      <c r="I88" s="184"/>
      <c r="J88" s="78"/>
      <c r="K88" s="1"/>
      <c r="L88" s="100"/>
      <c r="M88" s="163" t="s">
        <v>21</v>
      </c>
      <c r="N88" s="148"/>
      <c r="O88" s="148"/>
      <c r="P88" s="148"/>
      <c r="Q88" s="148"/>
      <c r="R88" s="234"/>
      <c r="S88" s="182"/>
      <c r="T88" s="182"/>
      <c r="U88" s="181"/>
      <c r="V88" s="148"/>
      <c r="W88" s="148"/>
      <c r="X88" s="148"/>
      <c r="Y88" s="234"/>
      <c r="Z88" s="182"/>
      <c r="AA88" s="182"/>
      <c r="AB88" s="181"/>
      <c r="AC88" s="182"/>
      <c r="AD88" s="170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</row>
    <row r="89" spans="1:42" ht="14.25">
      <c r="A89" s="266"/>
      <c r="B89" s="305"/>
      <c r="C89" s="305"/>
      <c r="D89" s="305"/>
      <c r="E89" s="306"/>
      <c r="F89" s="305"/>
      <c r="G89" s="303"/>
      <c r="H89" s="303"/>
      <c r="I89" s="164"/>
      <c r="J89" s="78"/>
      <c r="K89" s="304"/>
      <c r="L89" s="100"/>
      <c r="M89" s="192" t="s">
        <v>311</v>
      </c>
      <c r="N89" s="148"/>
      <c r="O89" s="148"/>
      <c r="P89" s="148"/>
      <c r="Q89" s="148"/>
      <c r="R89" s="234"/>
      <c r="S89" s="182"/>
      <c r="T89" s="182"/>
      <c r="U89" s="181"/>
      <c r="V89" s="182"/>
      <c r="W89" s="170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</row>
    <row r="90" spans="1:42" s="29" customFormat="1" ht="17.100000000000001" hidden="1" customHeight="1">
      <c r="G90" s="29" t="s">
        <v>15</v>
      </c>
      <c r="I90" s="29" t="s">
        <v>71</v>
      </c>
      <c r="V90" s="167"/>
    </row>
    <row r="91" spans="1:42" ht="17.100000000000001" hidden="1" customHeight="1">
      <c r="X91" s="115"/>
      <c r="Y91" s="38"/>
      <c r="Z91" s="38"/>
    </row>
    <row r="92" spans="1:42" ht="16.5" hidden="1" customHeight="1">
      <c r="G92" s="1"/>
      <c r="H92" s="1"/>
      <c r="I92" s="1"/>
      <c r="J92" s="1"/>
      <c r="K92" s="1"/>
      <c r="L92" s="190" t="s">
        <v>96</v>
      </c>
      <c r="M92" s="186" t="s">
        <v>23</v>
      </c>
      <c r="N92" s="191"/>
      <c r="O92" s="721"/>
      <c r="P92" s="722"/>
      <c r="Q92" s="722"/>
      <c r="R92" s="722"/>
      <c r="S92" s="722"/>
      <c r="T92" s="722"/>
      <c r="U92" s="722"/>
      <c r="V92" s="722"/>
      <c r="W92" s="722"/>
      <c r="X92" s="722"/>
      <c r="Y92" s="722"/>
      <c r="Z92" s="722"/>
      <c r="AA92" s="723"/>
      <c r="AB92" s="172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</row>
    <row r="93" spans="1:42" s="30" customFormat="1" ht="15" hidden="1" customHeight="1">
      <c r="G93" s="165"/>
      <c r="H93" s="164"/>
      <c r="I93" s="164"/>
      <c r="J93" s="166"/>
      <c r="L93" s="156" t="s">
        <v>297</v>
      </c>
      <c r="M93" s="199" t="s">
        <v>18</v>
      </c>
      <c r="N93" s="245"/>
      <c r="O93" s="721"/>
      <c r="P93" s="722"/>
      <c r="Q93" s="722"/>
      <c r="R93" s="722"/>
      <c r="S93" s="722"/>
      <c r="T93" s="722"/>
      <c r="U93" s="722"/>
      <c r="V93" s="722"/>
      <c r="W93" s="722"/>
      <c r="X93" s="722"/>
      <c r="Y93" s="722"/>
      <c r="Z93" s="722"/>
      <c r="AA93" s="723"/>
      <c r="AB93" s="172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</row>
    <row r="94" spans="1:42" s="30" customFormat="1" ht="15" hidden="1" customHeight="1">
      <c r="G94" s="165"/>
      <c r="H94" s="164"/>
      <c r="I94" s="164"/>
      <c r="J94" s="166"/>
      <c r="L94" s="156" t="s">
        <v>8</v>
      </c>
      <c r="M94" s="200" t="s">
        <v>7</v>
      </c>
      <c r="N94" s="246"/>
      <c r="O94" s="721"/>
      <c r="P94" s="722"/>
      <c r="Q94" s="722"/>
      <c r="R94" s="722"/>
      <c r="S94" s="722"/>
      <c r="T94" s="722"/>
      <c r="U94" s="722"/>
      <c r="V94" s="722"/>
      <c r="W94" s="722"/>
      <c r="X94" s="722"/>
      <c r="Y94" s="722"/>
      <c r="Z94" s="722"/>
      <c r="AA94" s="723"/>
      <c r="AB94" s="172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</row>
    <row r="95" spans="1:42" s="30" customFormat="1" ht="15" hidden="1" customHeight="1">
      <c r="G95" s="165"/>
      <c r="H95" s="164"/>
      <c r="I95" s="164"/>
      <c r="J95" s="166"/>
      <c r="L95" s="156" t="s">
        <v>11</v>
      </c>
      <c r="M95" s="155" t="s">
        <v>25</v>
      </c>
      <c r="N95" s="247"/>
      <c r="O95" s="721"/>
      <c r="P95" s="722"/>
      <c r="Q95" s="722"/>
      <c r="R95" s="722"/>
      <c r="S95" s="722"/>
      <c r="T95" s="722"/>
      <c r="U95" s="722"/>
      <c r="V95" s="722"/>
      <c r="W95" s="722"/>
      <c r="X95" s="722"/>
      <c r="Y95" s="722"/>
      <c r="Z95" s="722"/>
      <c r="AA95" s="723"/>
      <c r="AB95" s="172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</row>
    <row r="96" spans="1:42" s="30" customFormat="1" ht="0.2" hidden="1" customHeight="1">
      <c r="G96" s="184"/>
      <c r="H96" s="164"/>
      <c r="I96" s="273"/>
      <c r="J96" s="166"/>
      <c r="L96" s="156"/>
      <c r="M96" s="158"/>
      <c r="N96" s="175"/>
      <c r="O96" s="256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2"/>
      <c r="AB96" s="174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</row>
    <row r="97" spans="7:40" s="30" customFormat="1" ht="15" hidden="1" customHeight="1">
      <c r="G97" s="184"/>
      <c r="H97" s="164"/>
      <c r="I97" s="692"/>
      <c r="J97" s="272"/>
      <c r="K97" s="185"/>
      <c r="L97" s="156" t="s">
        <v>22</v>
      </c>
      <c r="M97" s="159" t="s">
        <v>10</v>
      </c>
      <c r="N97" s="244"/>
      <c r="O97" s="724"/>
      <c r="P97" s="725"/>
      <c r="Q97" s="725"/>
      <c r="R97" s="725"/>
      <c r="S97" s="725"/>
      <c r="T97" s="725"/>
      <c r="U97" s="725"/>
      <c r="V97" s="725"/>
      <c r="W97" s="725"/>
      <c r="X97" s="725"/>
      <c r="Y97" s="725"/>
      <c r="Z97" s="725"/>
      <c r="AA97" s="726"/>
      <c r="AB97" s="172"/>
      <c r="AC97" s="266"/>
      <c r="AD97" s="284" t="e">
        <f ca="1">strCheckUnique(AE97:AE103)</f>
        <v>#NAME?</v>
      </c>
      <c r="AE97" s="266"/>
      <c r="AF97" s="284"/>
      <c r="AG97" s="266"/>
      <c r="AH97" s="266"/>
      <c r="AI97" s="266"/>
      <c r="AJ97" s="266"/>
      <c r="AK97" s="266"/>
      <c r="AL97" s="266"/>
      <c r="AM97" s="266"/>
      <c r="AN97" s="266"/>
    </row>
    <row r="98" spans="7:40" s="30" customFormat="1" ht="15" hidden="1" customHeight="1">
      <c r="G98" s="184"/>
      <c r="H98" s="164">
        <v>1</v>
      </c>
      <c r="I98" s="692"/>
      <c r="J98" s="693"/>
      <c r="K98" s="185"/>
      <c r="L98" s="157"/>
      <c r="M98" s="160"/>
      <c r="N98" s="187"/>
      <c r="O98" s="176"/>
      <c r="P98" s="239"/>
      <c r="Q98" s="239"/>
      <c r="R98" s="239"/>
      <c r="S98" s="239"/>
      <c r="T98" s="239"/>
      <c r="U98" s="239"/>
      <c r="V98" s="265" t="str">
        <f>W98 &amp; "-" &amp; Y98</f>
        <v>-</v>
      </c>
      <c r="W98" s="741"/>
      <c r="X98" s="667" t="s">
        <v>87</v>
      </c>
      <c r="Y98" s="741"/>
      <c r="Z98" s="731" t="s">
        <v>88</v>
      </c>
      <c r="AA98" s="114"/>
      <c r="AB98" s="172"/>
      <c r="AC98" s="266" t="e">
        <f ca="1">strCheckDate(O98:AA98)</f>
        <v>#NAME?</v>
      </c>
      <c r="AD98" s="284"/>
      <c r="AE98" s="284" t="str">
        <f>IF(M98="","",M98 )</f>
        <v/>
      </c>
      <c r="AF98" s="284"/>
      <c r="AG98" s="284"/>
      <c r="AH98" s="284"/>
      <c r="AI98" s="266"/>
      <c r="AJ98" s="266"/>
      <c r="AK98" s="266"/>
      <c r="AL98" s="266"/>
      <c r="AM98" s="266"/>
      <c r="AN98" s="266"/>
    </row>
    <row r="99" spans="7:40" s="30" customFormat="1" ht="0.2" hidden="1" customHeight="1">
      <c r="G99" s="184"/>
      <c r="H99" s="164"/>
      <c r="I99" s="692"/>
      <c r="J99" s="693"/>
      <c r="K99" s="185"/>
      <c r="L99" s="157"/>
      <c r="M99" s="187"/>
      <c r="N99" s="187"/>
      <c r="O99" s="176"/>
      <c r="P99" s="239"/>
      <c r="Q99" s="239"/>
      <c r="R99" s="239"/>
      <c r="S99" s="239"/>
      <c r="T99" s="239"/>
      <c r="U99" s="265"/>
      <c r="V99" s="265"/>
      <c r="W99" s="742"/>
      <c r="X99" s="667"/>
      <c r="Y99" s="742"/>
      <c r="Z99" s="732"/>
      <c r="AA99" s="114"/>
      <c r="AB99" s="270"/>
      <c r="AC99" s="266"/>
      <c r="AD99" s="266"/>
      <c r="AE99" s="266"/>
      <c r="AF99" s="284">
        <f ca="1">OFFSET(AF99,-1,0)</f>
        <v>0</v>
      </c>
      <c r="AG99" s="266"/>
      <c r="AH99" s="266"/>
      <c r="AI99" s="266"/>
      <c r="AJ99" s="266"/>
      <c r="AK99" s="266"/>
      <c r="AL99" s="266"/>
      <c r="AM99" s="266"/>
      <c r="AN99" s="266"/>
    </row>
    <row r="100" spans="7:40" s="30" customFormat="1" ht="15" hidden="1" customHeight="1">
      <c r="G100" s="184"/>
      <c r="H100" s="164"/>
      <c r="I100" s="692"/>
      <c r="J100" s="693"/>
      <c r="K100" s="185"/>
      <c r="L100" s="178"/>
      <c r="M100" s="179"/>
      <c r="N100" s="240"/>
      <c r="O100" s="176"/>
      <c r="P100" s="239"/>
      <c r="Q100" s="239"/>
      <c r="R100" s="239"/>
      <c r="S100" s="239"/>
      <c r="T100" s="239"/>
      <c r="U100" s="239"/>
      <c r="V100" s="265" t="str">
        <f>W100 &amp; "-" &amp; Y100</f>
        <v>-</v>
      </c>
      <c r="W100" s="741"/>
      <c r="X100" s="667" t="s">
        <v>87</v>
      </c>
      <c r="Y100" s="741"/>
      <c r="Z100" s="731" t="s">
        <v>88</v>
      </c>
      <c r="AA100" s="258"/>
      <c r="AB100" s="170"/>
      <c r="AC100" s="266" t="e">
        <f ca="1">strCheckDate(O100:AA100)</f>
        <v>#NAME?</v>
      </c>
      <c r="AD100" s="266"/>
      <c r="AE100" s="266"/>
      <c r="AF100" s="284"/>
      <c r="AG100" s="266"/>
      <c r="AH100" s="266"/>
      <c r="AI100" s="266"/>
      <c r="AJ100" s="266"/>
      <c r="AK100" s="266"/>
      <c r="AL100" s="266"/>
      <c r="AM100" s="266"/>
      <c r="AN100" s="266"/>
    </row>
    <row r="101" spans="7:40" s="30" customFormat="1" ht="0.2" hidden="1" customHeight="1">
      <c r="G101" s="184"/>
      <c r="H101" s="164"/>
      <c r="I101" s="692"/>
      <c r="J101" s="693"/>
      <c r="K101" s="185"/>
      <c r="L101" s="180"/>
      <c r="M101" s="269"/>
      <c r="N101" s="243"/>
      <c r="O101" s="176"/>
      <c r="P101" s="239"/>
      <c r="Q101" s="239"/>
      <c r="R101" s="239"/>
      <c r="S101" s="239"/>
      <c r="T101" s="239"/>
      <c r="U101" s="265"/>
      <c r="V101" s="265"/>
      <c r="W101" s="742"/>
      <c r="X101" s="667"/>
      <c r="Y101" s="742"/>
      <c r="Z101" s="732"/>
      <c r="AA101" s="258"/>
      <c r="AB101" s="171"/>
      <c r="AC101" s="266"/>
      <c r="AD101" s="266"/>
      <c r="AE101" s="266"/>
      <c r="AF101" s="284">
        <f ca="1">OFFSET(AF101,-1,0)</f>
        <v>0</v>
      </c>
      <c r="AG101" s="266"/>
      <c r="AH101" s="266"/>
      <c r="AI101" s="266"/>
      <c r="AJ101" s="266"/>
      <c r="AK101" s="266"/>
      <c r="AL101" s="266"/>
      <c r="AM101" s="266"/>
      <c r="AN101" s="266"/>
    </row>
    <row r="102" spans="7:40" s="30" customFormat="1" ht="15" hidden="1" customHeight="1">
      <c r="G102" s="184"/>
      <c r="H102" s="164"/>
      <c r="I102" s="692"/>
      <c r="J102" s="693"/>
      <c r="K102" s="185"/>
      <c r="L102" s="183"/>
      <c r="M102" s="210" t="s">
        <v>44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171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</row>
    <row r="103" spans="7:40" ht="15" hidden="1" customHeight="1">
      <c r="G103" s="184"/>
      <c r="H103" s="184"/>
      <c r="I103" s="692"/>
      <c r="J103" s="272"/>
      <c r="K103" s="1"/>
      <c r="L103" s="183"/>
      <c r="M103" s="162" t="s">
        <v>28</v>
      </c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251"/>
      <c r="AA103" s="251"/>
      <c r="AB103" s="171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</row>
    <row r="104" spans="7:40" ht="15" hidden="1" customHeight="1">
      <c r="G104" s="184"/>
      <c r="H104" s="184"/>
      <c r="I104" s="273"/>
      <c r="J104" s="78"/>
      <c r="K104" s="1"/>
      <c r="L104" s="100"/>
      <c r="M104" s="161" t="s">
        <v>13</v>
      </c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252"/>
      <c r="AA104" s="252"/>
      <c r="AB104" s="171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7:40" ht="15" hidden="1" customHeight="1">
      <c r="G105" s="165"/>
      <c r="H105" s="184"/>
      <c r="I105" s="184"/>
      <c r="J105" s="78"/>
      <c r="K105" s="1"/>
      <c r="L105" s="10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248"/>
      <c r="AA105" s="248"/>
      <c r="AB105" s="171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7:40" ht="15" hidden="1" customHeight="1">
      <c r="G106" s="165"/>
      <c r="H106" s="184"/>
      <c r="I106" s="184"/>
      <c r="J106" s="78"/>
      <c r="K106" s="1"/>
      <c r="L106" s="100"/>
      <c r="M106" s="149" t="s">
        <v>19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249"/>
      <c r="AA106" s="249"/>
      <c r="AB106" s="171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7:40" ht="15" hidden="1" customHeight="1">
      <c r="G107" s="165"/>
      <c r="H107" s="184"/>
      <c r="I107" s="184"/>
      <c r="J107" s="78"/>
      <c r="K107" s="1"/>
      <c r="L107" s="100"/>
      <c r="M107" s="148" t="s">
        <v>20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50"/>
      <c r="AA107" s="250"/>
      <c r="AB107" s="171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7:40" ht="15" hidden="1" customHeight="1">
      <c r="G108" s="165"/>
      <c r="H108" s="184"/>
      <c r="I108" s="184"/>
      <c r="J108" s="78"/>
      <c r="K108" s="1"/>
      <c r="L108" s="100"/>
      <c r="M108" s="163" t="s">
        <v>21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253"/>
      <c r="AA108" s="253"/>
      <c r="AB108" s="171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7:40" s="30" customFormat="1" ht="15" hidden="1" customHeight="1">
      <c r="G109" s="184"/>
      <c r="H109" s="164"/>
      <c r="I109" s="184"/>
      <c r="J109" s="78"/>
      <c r="K109" s="78"/>
      <c r="L109" s="157"/>
      <c r="M109" s="179"/>
      <c r="N109" s="240"/>
      <c r="O109" s="176"/>
      <c r="P109" s="239"/>
      <c r="Q109" s="239"/>
      <c r="R109" s="239"/>
      <c r="S109" s="239"/>
      <c r="T109" s="239"/>
      <c r="U109" s="239"/>
      <c r="V109" s="239"/>
      <c r="W109" s="75"/>
      <c r="X109" s="274" t="s">
        <v>87</v>
      </c>
      <c r="Y109" s="75"/>
      <c r="Z109" s="113" t="s">
        <v>88</v>
      </c>
      <c r="AA109" s="114"/>
      <c r="AB109" s="260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</row>
    <row r="110" spans="7:40" ht="17.100000000000001" hidden="1" customHeight="1"/>
    <row r="111" spans="7:40" ht="17.100000000000001" hidden="1" customHeight="1"/>
    <row r="112" spans="7:40" s="29" customFormat="1" ht="17.100000000000001" hidden="1" customHeight="1">
      <c r="G112" s="29" t="s">
        <v>15</v>
      </c>
      <c r="I112" s="29" t="s">
        <v>72</v>
      </c>
      <c r="U112" s="167"/>
    </row>
    <row r="113" spans="7:35" ht="17.100000000000001" hidden="1" customHeight="1">
      <c r="T113" s="115"/>
      <c r="U113" s="38"/>
    </row>
    <row r="114" spans="7:35" ht="16.5" hidden="1" customHeight="1">
      <c r="G114" s="1"/>
      <c r="H114" s="1"/>
      <c r="I114" s="1"/>
      <c r="J114" s="1"/>
      <c r="K114" s="1"/>
      <c r="L114" s="190" t="s">
        <v>96</v>
      </c>
      <c r="M114" s="186" t="s">
        <v>23</v>
      </c>
      <c r="N114" s="191"/>
      <c r="O114" s="721"/>
      <c r="P114" s="722"/>
      <c r="Q114" s="722"/>
      <c r="R114" s="722"/>
      <c r="S114" s="722"/>
      <c r="T114" s="722"/>
      <c r="U114" s="722"/>
      <c r="V114" s="723"/>
      <c r="W114" s="172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</row>
    <row r="115" spans="7:35" s="30" customFormat="1" ht="15" hidden="1" customHeight="1">
      <c r="G115" s="165"/>
      <c r="H115" s="164"/>
      <c r="I115" s="164"/>
      <c r="J115" s="166"/>
      <c r="L115" s="156" t="s">
        <v>297</v>
      </c>
      <c r="M115" s="145" t="s">
        <v>18</v>
      </c>
      <c r="N115" s="245"/>
      <c r="O115" s="721"/>
      <c r="P115" s="722"/>
      <c r="Q115" s="722"/>
      <c r="R115" s="722"/>
      <c r="S115" s="722"/>
      <c r="T115" s="722"/>
      <c r="U115" s="722"/>
      <c r="V115" s="723"/>
      <c r="W115" s="172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</row>
    <row r="116" spans="7:35" s="30" customFormat="1" ht="15" hidden="1" customHeight="1">
      <c r="G116" s="165"/>
      <c r="H116" s="164"/>
      <c r="I116" s="164"/>
      <c r="J116" s="166"/>
      <c r="L116" s="156" t="s">
        <v>8</v>
      </c>
      <c r="M116" s="146" t="s">
        <v>7</v>
      </c>
      <c r="N116" s="246"/>
      <c r="O116" s="721"/>
      <c r="P116" s="722"/>
      <c r="Q116" s="722"/>
      <c r="R116" s="722"/>
      <c r="S116" s="722"/>
      <c r="T116" s="722"/>
      <c r="U116" s="722"/>
      <c r="V116" s="723"/>
      <c r="W116" s="172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</row>
    <row r="117" spans="7:35" s="30" customFormat="1" ht="15" hidden="1" customHeight="1">
      <c r="G117" s="165"/>
      <c r="H117" s="164"/>
      <c r="I117" s="164"/>
      <c r="J117" s="166"/>
      <c r="L117" s="156" t="s">
        <v>11</v>
      </c>
      <c r="M117" s="147" t="s">
        <v>25</v>
      </c>
      <c r="N117" s="247"/>
      <c r="O117" s="721"/>
      <c r="P117" s="722"/>
      <c r="Q117" s="722"/>
      <c r="R117" s="722"/>
      <c r="S117" s="722"/>
      <c r="T117" s="722"/>
      <c r="U117" s="722"/>
      <c r="V117" s="723"/>
      <c r="W117" s="172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</row>
    <row r="118" spans="7:35" s="30" customFormat="1" ht="24.95" hidden="1" customHeight="1">
      <c r="G118" s="1"/>
      <c r="H118" s="164"/>
      <c r="I118" s="692"/>
      <c r="J118" s="166"/>
      <c r="L118" s="156"/>
      <c r="M118" s="158"/>
      <c r="N118" s="175"/>
      <c r="O118" s="256"/>
      <c r="P118" s="241"/>
      <c r="Q118" s="241"/>
      <c r="R118" s="241"/>
      <c r="S118" s="241"/>
      <c r="T118" s="241"/>
      <c r="U118" s="241"/>
      <c r="V118" s="242"/>
      <c r="W118" s="174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</row>
    <row r="119" spans="7:35" s="30" customFormat="1" ht="15" hidden="1" customHeight="1">
      <c r="G119" s="1"/>
      <c r="H119" s="164"/>
      <c r="I119" s="692"/>
      <c r="J119" s="693"/>
      <c r="L119" s="156" t="s">
        <v>22</v>
      </c>
      <c r="M119" s="159" t="s">
        <v>10</v>
      </c>
      <c r="N119" s="244"/>
      <c r="O119" s="724"/>
      <c r="P119" s="725"/>
      <c r="Q119" s="725"/>
      <c r="R119" s="725"/>
      <c r="S119" s="725"/>
      <c r="T119" s="725"/>
      <c r="U119" s="725"/>
      <c r="V119" s="726"/>
      <c r="W119" s="172"/>
      <c r="X119" s="266"/>
      <c r="Y119" s="284" t="e">
        <f ca="1">strCheckUnique(Z119:Z122)</f>
        <v>#NAME?</v>
      </c>
      <c r="Z119" s="266"/>
      <c r="AA119" s="284"/>
      <c r="AB119" s="266"/>
      <c r="AC119" s="266"/>
      <c r="AD119" s="266"/>
      <c r="AE119" s="266"/>
      <c r="AF119" s="266"/>
      <c r="AG119" s="266"/>
      <c r="AH119" s="266"/>
      <c r="AI119" s="266"/>
    </row>
    <row r="120" spans="7:35" s="30" customFormat="1" ht="17.100000000000001" hidden="1" customHeight="1">
      <c r="G120" s="1"/>
      <c r="H120" s="164">
        <v>1</v>
      </c>
      <c r="I120" s="692"/>
      <c r="J120" s="693"/>
      <c r="K120" s="185"/>
      <c r="L120" s="157"/>
      <c r="M120" s="160"/>
      <c r="N120" s="187"/>
      <c r="O120" s="176"/>
      <c r="P120" s="176"/>
      <c r="Q120" s="176"/>
      <c r="R120" s="727"/>
      <c r="S120" s="729" t="s">
        <v>87</v>
      </c>
      <c r="T120" s="727"/>
      <c r="U120" s="731" t="s">
        <v>88</v>
      </c>
      <c r="V120" s="169"/>
      <c r="W120" s="172"/>
      <c r="X120" s="266" t="e">
        <f ca="1">strCheckDate(O121:V121)</f>
        <v>#NAME?</v>
      </c>
      <c r="Y120" s="284"/>
      <c r="Z120" s="284" t="str">
        <f>IF(M120="","",M120 )</f>
        <v/>
      </c>
      <c r="AA120" s="284"/>
      <c r="AB120" s="284"/>
      <c r="AC120" s="284"/>
      <c r="AD120" s="266"/>
      <c r="AE120" s="266"/>
      <c r="AF120" s="266"/>
      <c r="AG120" s="266"/>
      <c r="AH120" s="266"/>
      <c r="AI120" s="266"/>
    </row>
    <row r="121" spans="7:35" s="30" customFormat="1" ht="0.2" hidden="1" customHeight="1">
      <c r="G121" s="1"/>
      <c r="H121" s="164"/>
      <c r="I121" s="692"/>
      <c r="J121" s="693"/>
      <c r="K121" s="185"/>
      <c r="L121" s="178"/>
      <c r="M121" s="187"/>
      <c r="N121" s="187"/>
      <c r="O121" s="187"/>
      <c r="P121" s="187"/>
      <c r="Q121" s="265" t="str">
        <f>R120 &amp; "-" &amp; T120</f>
        <v>-</v>
      </c>
      <c r="R121" s="728"/>
      <c r="S121" s="730"/>
      <c r="T121" s="728"/>
      <c r="U121" s="732"/>
      <c r="V121" s="169"/>
      <c r="W121" s="174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</row>
    <row r="122" spans="7:35" ht="15" hidden="1" customHeight="1">
      <c r="G122" s="1"/>
      <c r="H122" s="1"/>
      <c r="I122" s="692"/>
      <c r="J122" s="693"/>
      <c r="K122" s="1"/>
      <c r="L122" s="100"/>
      <c r="M122" s="162" t="s">
        <v>28</v>
      </c>
      <c r="N122" s="162"/>
      <c r="O122" s="162"/>
      <c r="P122" s="162"/>
      <c r="Q122" s="162"/>
      <c r="R122" s="162"/>
      <c r="S122" s="162"/>
      <c r="T122" s="162"/>
      <c r="U122" s="251"/>
      <c r="V122" s="144"/>
      <c r="W122" s="170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7:35" ht="15" hidden="1" customHeight="1">
      <c r="G123" s="1"/>
      <c r="H123" s="1"/>
      <c r="I123" s="692"/>
      <c r="J123" s="78"/>
      <c r="K123" s="1"/>
      <c r="L123" s="100"/>
      <c r="M123" s="161" t="s">
        <v>13</v>
      </c>
      <c r="N123" s="161"/>
      <c r="O123" s="161"/>
      <c r="P123" s="161"/>
      <c r="Q123" s="161"/>
      <c r="R123" s="161"/>
      <c r="S123" s="161"/>
      <c r="T123" s="161"/>
      <c r="U123" s="252"/>
      <c r="V123" s="144"/>
      <c r="W123" s="171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</row>
    <row r="124" spans="7:35" ht="15" hidden="1" customHeight="1">
      <c r="G124" s="165"/>
      <c r="H124" s="1"/>
      <c r="I124" s="1"/>
      <c r="J124" s="78"/>
      <c r="K124" s="1"/>
      <c r="L124" s="100"/>
      <c r="M124" s="150"/>
      <c r="N124" s="150"/>
      <c r="O124" s="150"/>
      <c r="P124" s="150"/>
      <c r="Q124" s="150"/>
      <c r="R124" s="150"/>
      <c r="S124" s="150"/>
      <c r="T124" s="150"/>
      <c r="U124" s="248"/>
      <c r="V124" s="144"/>
      <c r="W124" s="171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</row>
    <row r="125" spans="7:35" ht="15" hidden="1" customHeight="1">
      <c r="G125" s="165"/>
      <c r="H125" s="1"/>
      <c r="I125" s="1"/>
      <c r="J125" s="78"/>
      <c r="K125" s="1"/>
      <c r="L125" s="100"/>
      <c r="M125" s="149" t="s">
        <v>19</v>
      </c>
      <c r="N125" s="149"/>
      <c r="O125" s="149"/>
      <c r="P125" s="149"/>
      <c r="Q125" s="149"/>
      <c r="R125" s="149"/>
      <c r="S125" s="149"/>
      <c r="T125" s="149"/>
      <c r="U125" s="249"/>
      <c r="V125" s="144"/>
      <c r="W125" s="171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7:35" ht="15" hidden="1" customHeight="1">
      <c r="G126" s="165"/>
      <c r="H126" s="1"/>
      <c r="I126" s="1"/>
      <c r="J126" s="78"/>
      <c r="K126" s="1"/>
      <c r="L126" s="100"/>
      <c r="M126" s="148" t="s">
        <v>20</v>
      </c>
      <c r="N126" s="148"/>
      <c r="O126" s="148"/>
      <c r="P126" s="148"/>
      <c r="Q126" s="148"/>
      <c r="R126" s="148"/>
      <c r="S126" s="148"/>
      <c r="T126" s="148"/>
      <c r="U126" s="250"/>
      <c r="V126" s="144"/>
      <c r="W126" s="171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7:35" ht="15" hidden="1" customHeight="1">
      <c r="G127" s="165"/>
      <c r="H127" s="1"/>
      <c r="I127" s="1"/>
      <c r="J127" s="78"/>
      <c r="K127" s="1"/>
      <c r="L127" s="100"/>
      <c r="M127" s="163" t="s">
        <v>21</v>
      </c>
      <c r="N127" s="163"/>
      <c r="O127" s="163"/>
      <c r="P127" s="163"/>
      <c r="Q127" s="163"/>
      <c r="R127" s="163"/>
      <c r="S127" s="163"/>
      <c r="T127" s="163"/>
      <c r="U127" s="253"/>
      <c r="V127" s="144"/>
      <c r="W127" s="171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7:35" ht="17.100000000000001" hidden="1" customHeight="1"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</row>
    <row r="129" spans="7:35" s="29" customFormat="1" ht="17.100000000000001" hidden="1" customHeight="1">
      <c r="G129" s="29" t="s">
        <v>15</v>
      </c>
      <c r="I129" s="29" t="s">
        <v>186</v>
      </c>
      <c r="V129" s="167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</row>
    <row r="130" spans="7:35" ht="17.100000000000001" hidden="1" customHeight="1">
      <c r="T130" s="115"/>
      <c r="U130" s="38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</row>
    <row r="131" spans="7:35" ht="16.5" hidden="1" customHeight="1">
      <c r="G131" s="1"/>
      <c r="H131" s="1"/>
      <c r="I131" s="1"/>
      <c r="J131" s="1"/>
      <c r="K131" s="1"/>
      <c r="L131" s="190" t="s">
        <v>96</v>
      </c>
      <c r="M131" s="186" t="s">
        <v>23</v>
      </c>
      <c r="N131" s="191"/>
      <c r="O131" s="721"/>
      <c r="P131" s="722"/>
      <c r="Q131" s="722"/>
      <c r="R131" s="722"/>
      <c r="S131" s="722"/>
      <c r="T131" s="722"/>
      <c r="U131" s="722"/>
      <c r="V131" s="723"/>
      <c r="W131" s="172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7:35" s="30" customFormat="1" ht="15" hidden="1" customHeight="1">
      <c r="G132" s="165"/>
      <c r="H132" s="164"/>
      <c r="I132" s="164"/>
      <c r="J132" s="166"/>
      <c r="L132" s="156" t="s">
        <v>297</v>
      </c>
      <c r="M132" s="145" t="s">
        <v>18</v>
      </c>
      <c r="N132" s="245"/>
      <c r="O132" s="721"/>
      <c r="P132" s="722"/>
      <c r="Q132" s="722"/>
      <c r="R132" s="722"/>
      <c r="S132" s="722"/>
      <c r="T132" s="722"/>
      <c r="U132" s="722"/>
      <c r="V132" s="723"/>
      <c r="W132" s="172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</row>
    <row r="133" spans="7:35" s="30" customFormat="1" ht="15" hidden="1" customHeight="1">
      <c r="G133" s="165"/>
      <c r="H133" s="164"/>
      <c r="I133" s="164"/>
      <c r="J133" s="166"/>
      <c r="L133" s="156" t="s">
        <v>8</v>
      </c>
      <c r="M133" s="146" t="s">
        <v>7</v>
      </c>
      <c r="N133" s="246"/>
      <c r="O133" s="721"/>
      <c r="P133" s="722"/>
      <c r="Q133" s="722"/>
      <c r="R133" s="722"/>
      <c r="S133" s="722"/>
      <c r="T133" s="722"/>
      <c r="U133" s="722"/>
      <c r="V133" s="723"/>
      <c r="W133" s="172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</row>
    <row r="134" spans="7:35" s="30" customFormat="1" ht="15" hidden="1" customHeight="1">
      <c r="G134" s="165"/>
      <c r="H134" s="164"/>
      <c r="I134" s="164"/>
      <c r="J134" s="166"/>
      <c r="L134" s="156" t="s">
        <v>11</v>
      </c>
      <c r="M134" s="147" t="s">
        <v>25</v>
      </c>
      <c r="N134" s="247"/>
      <c r="O134" s="721"/>
      <c r="P134" s="722"/>
      <c r="Q134" s="722"/>
      <c r="R134" s="722"/>
      <c r="S134" s="722"/>
      <c r="T134" s="722"/>
      <c r="U134" s="722"/>
      <c r="V134" s="723"/>
      <c r="W134" s="172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</row>
    <row r="135" spans="7:35" s="30" customFormat="1" ht="24.95" hidden="1" customHeight="1">
      <c r="G135" s="1"/>
      <c r="H135" s="164"/>
      <c r="I135" s="692"/>
      <c r="J135" s="166"/>
      <c r="L135" s="156"/>
      <c r="M135" s="158"/>
      <c r="N135" s="175"/>
      <c r="O135" s="256"/>
      <c r="P135" s="241"/>
      <c r="Q135" s="241"/>
      <c r="R135" s="241"/>
      <c r="S135" s="241"/>
      <c r="T135" s="241"/>
      <c r="U135" s="241"/>
      <c r="V135" s="242"/>
      <c r="W135" s="174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</row>
    <row r="136" spans="7:35" s="30" customFormat="1" ht="15" hidden="1" customHeight="1">
      <c r="G136" s="1"/>
      <c r="H136" s="164"/>
      <c r="I136" s="692"/>
      <c r="J136" s="693"/>
      <c r="L136" s="156" t="s">
        <v>22</v>
      </c>
      <c r="M136" s="159" t="s">
        <v>10</v>
      </c>
      <c r="N136" s="244"/>
      <c r="O136" s="724"/>
      <c r="P136" s="725"/>
      <c r="Q136" s="725"/>
      <c r="R136" s="725"/>
      <c r="S136" s="725"/>
      <c r="T136" s="725"/>
      <c r="U136" s="725"/>
      <c r="V136" s="726"/>
      <c r="W136" s="172"/>
      <c r="X136" s="266"/>
      <c r="Y136" s="284" t="e">
        <f ca="1">strCheckUnique(Z136:Z139)</f>
        <v>#NAME?</v>
      </c>
      <c r="Z136" s="266"/>
      <c r="AA136" s="284"/>
      <c r="AB136" s="266"/>
      <c r="AC136" s="266"/>
      <c r="AD136" s="266"/>
      <c r="AE136" s="266"/>
      <c r="AF136" s="266"/>
      <c r="AG136" s="266"/>
      <c r="AH136" s="266"/>
      <c r="AI136" s="266"/>
    </row>
    <row r="137" spans="7:35" s="30" customFormat="1" ht="17.100000000000001" hidden="1" customHeight="1">
      <c r="G137" s="1"/>
      <c r="H137" s="164">
        <v>1</v>
      </c>
      <c r="I137" s="692"/>
      <c r="J137" s="693"/>
      <c r="K137" s="185"/>
      <c r="L137" s="157"/>
      <c r="M137" s="160"/>
      <c r="N137" s="187"/>
      <c r="O137" s="176"/>
      <c r="P137" s="176"/>
      <c r="Q137" s="176"/>
      <c r="R137" s="727"/>
      <c r="S137" s="729" t="s">
        <v>87</v>
      </c>
      <c r="T137" s="727"/>
      <c r="U137" s="731" t="s">
        <v>88</v>
      </c>
      <c r="V137" s="169"/>
      <c r="W137" s="172"/>
      <c r="X137" s="266" t="e">
        <f ca="1">strCheckDate(O138:V138)</f>
        <v>#NAME?</v>
      </c>
      <c r="Y137" s="284"/>
      <c r="Z137" s="284" t="str">
        <f>IF(M137="","",M137 )</f>
        <v/>
      </c>
      <c r="AA137" s="284"/>
      <c r="AB137" s="284"/>
      <c r="AC137" s="284"/>
      <c r="AD137" s="266"/>
      <c r="AE137" s="266"/>
      <c r="AF137" s="266"/>
      <c r="AG137" s="266"/>
      <c r="AH137" s="266"/>
      <c r="AI137" s="266"/>
    </row>
    <row r="138" spans="7:35" s="30" customFormat="1" ht="0.2" hidden="1" customHeight="1">
      <c r="G138" s="1"/>
      <c r="H138" s="164"/>
      <c r="I138" s="692"/>
      <c r="J138" s="693"/>
      <c r="K138" s="185"/>
      <c r="L138" s="178"/>
      <c r="M138" s="187"/>
      <c r="N138" s="187"/>
      <c r="O138" s="187"/>
      <c r="P138" s="187"/>
      <c r="Q138" s="265" t="str">
        <f>R137 &amp; "-" &amp; T137</f>
        <v>-</v>
      </c>
      <c r="R138" s="728"/>
      <c r="S138" s="730"/>
      <c r="T138" s="728"/>
      <c r="U138" s="732"/>
      <c r="V138" s="169"/>
      <c r="W138" s="174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</row>
    <row r="139" spans="7:35" ht="15" hidden="1" customHeight="1">
      <c r="G139" s="1"/>
      <c r="H139" s="1"/>
      <c r="I139" s="692"/>
      <c r="J139" s="693"/>
      <c r="K139" s="1"/>
      <c r="L139" s="100"/>
      <c r="M139" s="162" t="s">
        <v>28</v>
      </c>
      <c r="N139" s="162"/>
      <c r="O139" s="162"/>
      <c r="P139" s="162"/>
      <c r="Q139" s="162"/>
      <c r="R139" s="162"/>
      <c r="S139" s="162"/>
      <c r="T139" s="162"/>
      <c r="U139" s="251"/>
      <c r="V139" s="144"/>
      <c r="W139" s="170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</row>
    <row r="140" spans="7:35" ht="15" hidden="1" customHeight="1">
      <c r="G140" s="1"/>
      <c r="H140" s="1"/>
      <c r="I140" s="692"/>
      <c r="J140" s="78"/>
      <c r="K140" s="1"/>
      <c r="L140" s="100"/>
      <c r="M140" s="161" t="s">
        <v>13</v>
      </c>
      <c r="N140" s="161"/>
      <c r="O140" s="161"/>
      <c r="P140" s="161"/>
      <c r="Q140" s="161"/>
      <c r="R140" s="161"/>
      <c r="S140" s="161"/>
      <c r="T140" s="161"/>
      <c r="U140" s="252"/>
      <c r="V140" s="144"/>
      <c r="W140" s="171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7:35" ht="15" hidden="1" customHeight="1">
      <c r="G141" s="165"/>
      <c r="H141" s="1"/>
      <c r="I141" s="1"/>
      <c r="J141" s="78"/>
      <c r="K141" s="1"/>
      <c r="L141" s="100"/>
      <c r="M141" s="150"/>
      <c r="N141" s="150"/>
      <c r="O141" s="150"/>
      <c r="P141" s="150"/>
      <c r="Q141" s="150"/>
      <c r="R141" s="150"/>
      <c r="S141" s="150"/>
      <c r="T141" s="150"/>
      <c r="U141" s="248"/>
      <c r="V141" s="144"/>
      <c r="W141" s="171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</row>
    <row r="142" spans="7:35" ht="15" hidden="1" customHeight="1">
      <c r="G142" s="165"/>
      <c r="H142" s="1"/>
      <c r="I142" s="1"/>
      <c r="J142" s="78"/>
      <c r="K142" s="1"/>
      <c r="L142" s="100"/>
      <c r="M142" s="149" t="s">
        <v>19</v>
      </c>
      <c r="N142" s="149"/>
      <c r="O142" s="149"/>
      <c r="P142" s="149"/>
      <c r="Q142" s="149"/>
      <c r="R142" s="149"/>
      <c r="S142" s="149"/>
      <c r="T142" s="149"/>
      <c r="U142" s="249"/>
      <c r="V142" s="144"/>
      <c r="W142" s="171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</row>
    <row r="143" spans="7:35" ht="15" hidden="1" customHeight="1">
      <c r="G143" s="165"/>
      <c r="H143" s="1"/>
      <c r="I143" s="1"/>
      <c r="J143" s="78"/>
      <c r="K143" s="1"/>
      <c r="L143" s="100"/>
      <c r="M143" s="148" t="s">
        <v>20</v>
      </c>
      <c r="N143" s="148"/>
      <c r="O143" s="148"/>
      <c r="P143" s="148"/>
      <c r="Q143" s="148"/>
      <c r="R143" s="148"/>
      <c r="S143" s="148"/>
      <c r="T143" s="148"/>
      <c r="U143" s="250"/>
      <c r="V143" s="144"/>
      <c r="W143" s="171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</row>
    <row r="144" spans="7:35" ht="15" hidden="1" customHeight="1">
      <c r="G144" s="165"/>
      <c r="H144" s="1"/>
      <c r="I144" s="1"/>
      <c r="J144" s="78"/>
      <c r="K144" s="1"/>
      <c r="L144" s="100"/>
      <c r="M144" s="163" t="s">
        <v>21</v>
      </c>
      <c r="N144" s="163"/>
      <c r="O144" s="163"/>
      <c r="P144" s="163"/>
      <c r="Q144" s="163"/>
      <c r="R144" s="163"/>
      <c r="S144" s="163"/>
      <c r="T144" s="163"/>
      <c r="U144" s="253"/>
      <c r="V144" s="144"/>
      <c r="W144" s="171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</row>
    <row r="145" spans="7:35" ht="17.100000000000001" hidden="1" customHeight="1"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</row>
    <row r="146" spans="7:35" s="29" customFormat="1" ht="17.100000000000001" hidden="1" customHeight="1">
      <c r="G146" s="29" t="s">
        <v>15</v>
      </c>
      <c r="I146" s="29" t="s">
        <v>187</v>
      </c>
      <c r="V146" s="167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</row>
    <row r="147" spans="7:35" ht="17.100000000000001" hidden="1" customHeight="1">
      <c r="T147" s="115"/>
      <c r="U147" s="38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</row>
    <row r="148" spans="7:35" ht="16.5" hidden="1" customHeight="1">
      <c r="G148" s="1"/>
      <c r="H148" s="1"/>
      <c r="I148" s="1"/>
      <c r="J148" s="1"/>
      <c r="K148" s="1"/>
      <c r="L148" s="190" t="s">
        <v>96</v>
      </c>
      <c r="M148" s="186" t="s">
        <v>23</v>
      </c>
      <c r="N148" s="191"/>
      <c r="O148" s="721"/>
      <c r="P148" s="722"/>
      <c r="Q148" s="722"/>
      <c r="R148" s="722"/>
      <c r="S148" s="722"/>
      <c r="T148" s="722"/>
      <c r="U148" s="722"/>
      <c r="V148" s="723"/>
      <c r="W148" s="172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</row>
    <row r="149" spans="7:35" s="30" customFormat="1" ht="15" hidden="1" customHeight="1">
      <c r="G149" s="165"/>
      <c r="H149" s="164"/>
      <c r="I149" s="164"/>
      <c r="J149" s="166"/>
      <c r="L149" s="156" t="s">
        <v>297</v>
      </c>
      <c r="M149" s="145" t="s">
        <v>18</v>
      </c>
      <c r="N149" s="245"/>
      <c r="O149" s="721"/>
      <c r="P149" s="722"/>
      <c r="Q149" s="722"/>
      <c r="R149" s="722"/>
      <c r="S149" s="722"/>
      <c r="T149" s="722"/>
      <c r="U149" s="722"/>
      <c r="V149" s="723"/>
      <c r="W149" s="172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</row>
    <row r="150" spans="7:35" s="30" customFormat="1" ht="15" hidden="1" customHeight="1">
      <c r="G150" s="165"/>
      <c r="H150" s="164"/>
      <c r="I150" s="164"/>
      <c r="J150" s="166"/>
      <c r="L150" s="156" t="s">
        <v>8</v>
      </c>
      <c r="M150" s="146" t="s">
        <v>7</v>
      </c>
      <c r="N150" s="246"/>
      <c r="O150" s="721"/>
      <c r="P150" s="722"/>
      <c r="Q150" s="722"/>
      <c r="R150" s="722"/>
      <c r="S150" s="722"/>
      <c r="T150" s="722"/>
      <c r="U150" s="722"/>
      <c r="V150" s="723"/>
      <c r="W150" s="172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</row>
    <row r="151" spans="7:35" s="30" customFormat="1" ht="15" hidden="1" customHeight="1">
      <c r="G151" s="165"/>
      <c r="H151" s="164"/>
      <c r="I151" s="164"/>
      <c r="J151" s="166"/>
      <c r="L151" s="156" t="s">
        <v>11</v>
      </c>
      <c r="M151" s="147" t="s">
        <v>25</v>
      </c>
      <c r="N151" s="247"/>
      <c r="O151" s="721"/>
      <c r="P151" s="722"/>
      <c r="Q151" s="722"/>
      <c r="R151" s="722"/>
      <c r="S151" s="722"/>
      <c r="T151" s="722"/>
      <c r="U151" s="722"/>
      <c r="V151" s="723"/>
      <c r="W151" s="172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</row>
    <row r="152" spans="7:35" s="30" customFormat="1" ht="24.95" hidden="1" customHeight="1">
      <c r="G152" s="1"/>
      <c r="H152" s="164"/>
      <c r="I152" s="692"/>
      <c r="J152" s="166"/>
      <c r="L152" s="156" t="s">
        <v>12</v>
      </c>
      <c r="M152" s="158" t="s">
        <v>9</v>
      </c>
      <c r="N152" s="175"/>
      <c r="O152" s="733"/>
      <c r="P152" s="734"/>
      <c r="Q152" s="734"/>
      <c r="R152" s="734"/>
      <c r="S152" s="734"/>
      <c r="T152" s="734"/>
      <c r="U152" s="734"/>
      <c r="V152" s="735"/>
      <c r="W152" s="172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</row>
    <row r="153" spans="7:35" s="30" customFormat="1" ht="15" hidden="1" customHeight="1">
      <c r="G153" s="1"/>
      <c r="H153" s="164"/>
      <c r="I153" s="692"/>
      <c r="J153" s="693"/>
      <c r="L153" s="156" t="s">
        <v>22</v>
      </c>
      <c r="M153" s="159" t="s">
        <v>10</v>
      </c>
      <c r="N153" s="244"/>
      <c r="O153" s="724"/>
      <c r="P153" s="725"/>
      <c r="Q153" s="725"/>
      <c r="R153" s="725"/>
      <c r="S153" s="725"/>
      <c r="T153" s="725"/>
      <c r="U153" s="725"/>
      <c r="V153" s="726"/>
      <c r="W153" s="172"/>
      <c r="X153" s="266"/>
      <c r="Y153" s="284" t="e">
        <f ca="1">strCheckUnique(Z153:Z156)</f>
        <v>#NAME?</v>
      </c>
      <c r="Z153" s="266"/>
      <c r="AA153" s="284"/>
      <c r="AB153" s="266"/>
      <c r="AC153" s="266"/>
      <c r="AD153" s="266"/>
      <c r="AE153" s="266"/>
      <c r="AF153" s="266"/>
      <c r="AG153" s="266"/>
      <c r="AH153" s="266"/>
      <c r="AI153" s="266"/>
    </row>
    <row r="154" spans="7:35" s="30" customFormat="1" ht="15.75" hidden="1" customHeight="1">
      <c r="G154" s="1"/>
      <c r="H154" s="164">
        <v>1</v>
      </c>
      <c r="I154" s="692"/>
      <c r="J154" s="693"/>
      <c r="K154" s="185"/>
      <c r="L154" s="157"/>
      <c r="M154" s="160"/>
      <c r="N154" s="187"/>
      <c r="O154" s="289"/>
      <c r="P154" s="176"/>
      <c r="Q154" s="176"/>
      <c r="R154" s="727"/>
      <c r="S154" s="729" t="s">
        <v>87</v>
      </c>
      <c r="T154" s="727"/>
      <c r="U154" s="731" t="s">
        <v>88</v>
      </c>
      <c r="V154" s="169"/>
      <c r="W154" s="172"/>
      <c r="X154" s="266" t="e">
        <f ca="1">strCheckDate(O155:V155)</f>
        <v>#NAME?</v>
      </c>
      <c r="Y154" s="284"/>
      <c r="Z154" s="284" t="str">
        <f>IF(M154="","",M154 )</f>
        <v/>
      </c>
      <c r="AA154" s="284"/>
      <c r="AB154" s="284"/>
      <c r="AC154" s="284"/>
      <c r="AD154" s="266"/>
      <c r="AE154" s="266"/>
      <c r="AF154" s="266"/>
      <c r="AG154" s="266"/>
      <c r="AH154" s="266"/>
      <c r="AI154" s="266"/>
    </row>
    <row r="155" spans="7:35" s="30" customFormat="1" ht="0.2" hidden="1" customHeight="1">
      <c r="G155" s="1"/>
      <c r="H155" s="164"/>
      <c r="I155" s="692"/>
      <c r="J155" s="693"/>
      <c r="K155" s="185"/>
      <c r="L155" s="178"/>
      <c r="M155" s="187"/>
      <c r="N155" s="187"/>
      <c r="O155" s="187"/>
      <c r="P155" s="187"/>
      <c r="Q155" s="265" t="str">
        <f>R154 &amp; "-" &amp; T154</f>
        <v>-</v>
      </c>
      <c r="R155" s="728"/>
      <c r="S155" s="730"/>
      <c r="T155" s="728"/>
      <c r="U155" s="732"/>
      <c r="V155" s="169"/>
      <c r="W155" s="174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</row>
    <row r="156" spans="7:35" ht="15" hidden="1" customHeight="1">
      <c r="G156" s="1"/>
      <c r="H156" s="1"/>
      <c r="I156" s="692"/>
      <c r="J156" s="693"/>
      <c r="K156" s="1"/>
      <c r="L156" s="100"/>
      <c r="M156" s="162" t="s">
        <v>28</v>
      </c>
      <c r="N156" s="162"/>
      <c r="O156" s="162"/>
      <c r="P156" s="162"/>
      <c r="Q156" s="162"/>
      <c r="R156" s="162"/>
      <c r="S156" s="162"/>
      <c r="T156" s="162"/>
      <c r="U156" s="251"/>
      <c r="V156" s="144"/>
      <c r="W156" s="170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</row>
    <row r="157" spans="7:35" ht="15" hidden="1" customHeight="1">
      <c r="G157" s="1"/>
      <c r="H157" s="1"/>
      <c r="I157" s="692"/>
      <c r="J157" s="78"/>
      <c r="K157" s="1"/>
      <c r="L157" s="100"/>
      <c r="M157" s="161" t="s">
        <v>13</v>
      </c>
      <c r="N157" s="161"/>
      <c r="O157" s="161"/>
      <c r="P157" s="161"/>
      <c r="Q157" s="161"/>
      <c r="R157" s="161"/>
      <c r="S157" s="161"/>
      <c r="T157" s="161"/>
      <c r="U157" s="252"/>
      <c r="V157" s="144"/>
      <c r="W157" s="171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</row>
    <row r="158" spans="7:35" ht="15" hidden="1" customHeight="1">
      <c r="G158" s="165"/>
      <c r="H158" s="1"/>
      <c r="I158" s="1"/>
      <c r="J158" s="78"/>
      <c r="K158" s="1"/>
      <c r="L158" s="100"/>
      <c r="M158" s="150" t="s">
        <v>14</v>
      </c>
      <c r="N158" s="150"/>
      <c r="O158" s="150"/>
      <c r="P158" s="150"/>
      <c r="Q158" s="150"/>
      <c r="R158" s="150"/>
      <c r="S158" s="150"/>
      <c r="T158" s="150"/>
      <c r="U158" s="248"/>
      <c r="V158" s="144"/>
      <c r="W158" s="171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</row>
    <row r="159" spans="7:35" ht="15" hidden="1" customHeight="1">
      <c r="G159" s="165"/>
      <c r="H159" s="1"/>
      <c r="I159" s="1"/>
      <c r="J159" s="78"/>
      <c r="K159" s="1"/>
      <c r="L159" s="100"/>
      <c r="M159" s="149" t="s">
        <v>19</v>
      </c>
      <c r="N159" s="149"/>
      <c r="O159" s="149"/>
      <c r="P159" s="149"/>
      <c r="Q159" s="149"/>
      <c r="R159" s="149"/>
      <c r="S159" s="149"/>
      <c r="T159" s="149"/>
      <c r="U159" s="249"/>
      <c r="V159" s="144"/>
      <c r="W159" s="171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</row>
    <row r="160" spans="7:35" ht="15" hidden="1" customHeight="1">
      <c r="G160" s="165"/>
      <c r="H160" s="1"/>
      <c r="I160" s="1"/>
      <c r="J160" s="78"/>
      <c r="K160" s="1"/>
      <c r="L160" s="100"/>
      <c r="M160" s="148" t="s">
        <v>20</v>
      </c>
      <c r="N160" s="148"/>
      <c r="O160" s="148"/>
      <c r="P160" s="148"/>
      <c r="Q160" s="148"/>
      <c r="R160" s="148"/>
      <c r="S160" s="148"/>
      <c r="T160" s="148"/>
      <c r="U160" s="250"/>
      <c r="V160" s="144"/>
      <c r="W160" s="171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</row>
    <row r="161" spans="1:50" ht="7.5" hidden="1" customHeight="1">
      <c r="G161" s="165"/>
      <c r="H161" s="1"/>
      <c r="I161" s="1"/>
      <c r="J161" s="78"/>
      <c r="K161" s="1"/>
      <c r="L161" s="100"/>
      <c r="M161" s="163" t="s">
        <v>21</v>
      </c>
      <c r="N161" s="163"/>
      <c r="O161" s="163"/>
      <c r="P161" s="163"/>
      <c r="Q161" s="163"/>
      <c r="R161" s="163"/>
      <c r="S161" s="163"/>
      <c r="T161" s="163"/>
      <c r="U161" s="253"/>
      <c r="V161" s="144"/>
      <c r="W161" s="171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3" spans="1:50" s="29" customFormat="1" ht="17.100000000000001" customHeight="1">
      <c r="A163" s="29" t="s">
        <v>15</v>
      </c>
      <c r="C163" s="29" t="s">
        <v>211</v>
      </c>
      <c r="AD163" s="167"/>
    </row>
    <row r="164" spans="1:50" ht="17.100000000000001" customHeight="1">
      <c r="AD164" s="38"/>
    </row>
    <row r="165" spans="1:50" ht="17.100000000000001" customHeight="1"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</row>
    <row r="166" spans="1:50" s="30" customFormat="1" ht="22.5">
      <c r="A166" s="671">
        <v>1</v>
      </c>
      <c r="B166" s="266"/>
      <c r="C166" s="266"/>
      <c r="D166" s="266"/>
      <c r="E166" s="266"/>
      <c r="F166" s="286"/>
      <c r="G166" s="286"/>
      <c r="H166" s="286"/>
      <c r="I166" s="88"/>
      <c r="J166" s="79"/>
      <c r="K166" s="79"/>
      <c r="L166" s="302" t="e">
        <f ca="1">mergeValue(A166)</f>
        <v>#NAME?</v>
      </c>
      <c r="M166" s="493" t="s">
        <v>23</v>
      </c>
      <c r="N166" s="762"/>
      <c r="O166" s="763"/>
      <c r="P166" s="763"/>
      <c r="Q166" s="763"/>
      <c r="R166" s="763"/>
      <c r="S166" s="763"/>
      <c r="T166" s="763"/>
      <c r="U166" s="763"/>
      <c r="V166" s="763"/>
      <c r="W166" s="763"/>
      <c r="X166" s="763"/>
      <c r="Y166" s="763"/>
      <c r="Z166" s="763"/>
      <c r="AA166" s="763"/>
      <c r="AB166" s="763"/>
      <c r="AC166" s="763"/>
      <c r="AD166" s="763"/>
      <c r="AE166" s="763"/>
      <c r="AF166" s="763"/>
      <c r="AG166" s="763"/>
      <c r="AH166" s="763"/>
      <c r="AI166" s="763"/>
      <c r="AJ166" s="763"/>
      <c r="AK166" s="763"/>
      <c r="AL166" s="713"/>
      <c r="AM166" s="516" t="s">
        <v>665</v>
      </c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</row>
    <row r="167" spans="1:50" s="30" customFormat="1" ht="22.5">
      <c r="A167" s="671"/>
      <c r="B167" s="671">
        <v>1</v>
      </c>
      <c r="C167" s="266"/>
      <c r="D167" s="266"/>
      <c r="E167" s="266"/>
      <c r="F167" s="307"/>
      <c r="G167" s="303"/>
      <c r="H167" s="303"/>
      <c r="I167" s="201"/>
      <c r="J167" s="41"/>
      <c r="L167" s="302" t="e">
        <f ca="1">mergeValue(A167) &amp;"."&amp; mergeValue(B167)</f>
        <v>#NAME?</v>
      </c>
      <c r="M167" s="145" t="s">
        <v>18</v>
      </c>
      <c r="N167" s="739"/>
      <c r="O167" s="740"/>
      <c r="P167" s="740"/>
      <c r="Q167" s="740"/>
      <c r="R167" s="740"/>
      <c r="S167" s="740"/>
      <c r="T167" s="740"/>
      <c r="U167" s="740"/>
      <c r="V167" s="740"/>
      <c r="W167" s="740"/>
      <c r="X167" s="740"/>
      <c r="Y167" s="740"/>
      <c r="Z167" s="740"/>
      <c r="AA167" s="740"/>
      <c r="AB167" s="740"/>
      <c r="AC167" s="740"/>
      <c r="AD167" s="740"/>
      <c r="AE167" s="740"/>
      <c r="AF167" s="740"/>
      <c r="AG167" s="740"/>
      <c r="AH167" s="740"/>
      <c r="AI167" s="740"/>
      <c r="AJ167" s="740"/>
      <c r="AK167" s="740"/>
      <c r="AL167" s="709"/>
      <c r="AM167" s="515" t="s">
        <v>511</v>
      </c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</row>
    <row r="168" spans="1:50" s="30" customFormat="1" ht="45">
      <c r="A168" s="671"/>
      <c r="B168" s="671"/>
      <c r="C168" s="671">
        <v>1</v>
      </c>
      <c r="D168" s="266"/>
      <c r="E168" s="266"/>
      <c r="F168" s="307"/>
      <c r="G168" s="303"/>
      <c r="H168" s="303"/>
      <c r="I168" s="201"/>
      <c r="J168" s="41"/>
      <c r="L168" s="302" t="e">
        <f ca="1">mergeValue(A168) &amp;"."&amp; mergeValue(B168)&amp;"."&amp; mergeValue(C168)</f>
        <v>#NAME?</v>
      </c>
      <c r="M168" s="146" t="s">
        <v>400</v>
      </c>
      <c r="N168" s="739"/>
      <c r="O168" s="740"/>
      <c r="P168" s="740"/>
      <c r="Q168" s="740"/>
      <c r="R168" s="740"/>
      <c r="S168" s="740"/>
      <c r="T168" s="740"/>
      <c r="U168" s="740"/>
      <c r="V168" s="740"/>
      <c r="W168" s="740"/>
      <c r="X168" s="740"/>
      <c r="Y168" s="740"/>
      <c r="Z168" s="740"/>
      <c r="AA168" s="740"/>
      <c r="AB168" s="740"/>
      <c r="AC168" s="740"/>
      <c r="AD168" s="740"/>
      <c r="AE168" s="740"/>
      <c r="AF168" s="740"/>
      <c r="AG168" s="740"/>
      <c r="AH168" s="740"/>
      <c r="AI168" s="740"/>
      <c r="AJ168" s="740"/>
      <c r="AK168" s="740"/>
      <c r="AL168" s="709"/>
      <c r="AM168" s="515" t="s">
        <v>633</v>
      </c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</row>
    <row r="169" spans="1:50" s="30" customFormat="1" ht="20.100000000000001" customHeight="1">
      <c r="A169" s="671"/>
      <c r="B169" s="671"/>
      <c r="C169" s="671"/>
      <c r="D169" s="671">
        <v>1</v>
      </c>
      <c r="E169" s="266"/>
      <c r="F169" s="307"/>
      <c r="G169" s="303"/>
      <c r="H169" s="303"/>
      <c r="I169" s="692"/>
      <c r="J169" s="693"/>
      <c r="K169" s="664"/>
      <c r="L169" s="694" t="e">
        <f ca="1">mergeValue(A169) &amp;"."&amp; mergeValue(B169)&amp;"."&amp; mergeValue(C169)&amp;"."&amp; mergeValue(D169)</f>
        <v>#NAME?</v>
      </c>
      <c r="M169" s="695"/>
      <c r="N169" s="667" t="s">
        <v>87</v>
      </c>
      <c r="O169" s="682"/>
      <c r="P169" s="685" t="s">
        <v>96</v>
      </c>
      <c r="Q169" s="686"/>
      <c r="R169" s="667" t="s">
        <v>88</v>
      </c>
      <c r="S169" s="682"/>
      <c r="T169" s="683">
        <v>1</v>
      </c>
      <c r="U169" s="687"/>
      <c r="V169" s="667" t="s">
        <v>88</v>
      </c>
      <c r="W169" s="682"/>
      <c r="X169" s="683">
        <v>1</v>
      </c>
      <c r="Y169" s="684"/>
      <c r="Z169" s="667" t="s">
        <v>88</v>
      </c>
      <c r="AA169" s="175"/>
      <c r="AB169" s="101">
        <v>1</v>
      </c>
      <c r="AC169" s="361"/>
      <c r="AD169" s="482"/>
      <c r="AE169" s="482"/>
      <c r="AF169" s="482"/>
      <c r="AG169" s="482"/>
      <c r="AH169" s="484"/>
      <c r="AI169" s="274" t="s">
        <v>87</v>
      </c>
      <c r="AJ169" s="484"/>
      <c r="AK169" s="274" t="s">
        <v>88</v>
      </c>
      <c r="AL169" s="254"/>
      <c r="AM169" s="632" t="s">
        <v>668</v>
      </c>
      <c r="AN169" s="266" t="e">
        <f ca="1">strCheckDateOnDP(AD169:AL169,List06_9_DP)</f>
        <v>#NAME?</v>
      </c>
      <c r="AO169" s="284" t="str">
        <f>IF(AND(COUNTIF(AP165:AP165,AP169)&gt;1,AP169&lt;&gt;""),"ErrUnique:HasDoubleConn","")</f>
        <v/>
      </c>
      <c r="AP169" s="284"/>
      <c r="AQ169" s="284"/>
      <c r="AR169" s="284"/>
      <c r="AS169" s="284"/>
      <c r="AT169" s="284"/>
      <c r="AU169" s="266"/>
      <c r="AV169" s="266"/>
      <c r="AW169" s="266"/>
      <c r="AX169" s="266"/>
    </row>
    <row r="170" spans="1:50" s="30" customFormat="1" ht="20.100000000000001" customHeight="1">
      <c r="A170" s="671"/>
      <c r="B170" s="671"/>
      <c r="C170" s="671"/>
      <c r="D170" s="671"/>
      <c r="E170" s="266"/>
      <c r="F170" s="307"/>
      <c r="G170" s="303"/>
      <c r="H170" s="303"/>
      <c r="I170" s="692"/>
      <c r="J170" s="693"/>
      <c r="K170" s="664"/>
      <c r="L170" s="694"/>
      <c r="M170" s="695"/>
      <c r="N170" s="667"/>
      <c r="O170" s="682"/>
      <c r="P170" s="685"/>
      <c r="Q170" s="686"/>
      <c r="R170" s="667"/>
      <c r="S170" s="682"/>
      <c r="T170" s="683"/>
      <c r="U170" s="688"/>
      <c r="V170" s="667"/>
      <c r="W170" s="682"/>
      <c r="X170" s="683"/>
      <c r="Y170" s="684"/>
      <c r="Z170" s="667"/>
      <c r="AA170" s="374"/>
      <c r="AB170" s="192"/>
      <c r="AC170" s="192"/>
      <c r="AD170" s="233"/>
      <c r="AE170" s="233"/>
      <c r="AF170" s="233"/>
      <c r="AG170" s="268" t="str">
        <f>AH169 &amp; "-" &amp; AJ169</f>
        <v>-</v>
      </c>
      <c r="AH170" s="268"/>
      <c r="AI170" s="268"/>
      <c r="AJ170" s="268"/>
      <c r="AK170" s="268" t="s">
        <v>88</v>
      </c>
      <c r="AL170" s="377"/>
      <c r="AM170" s="632"/>
      <c r="AN170" s="266"/>
      <c r="AO170" s="284"/>
      <c r="AP170" s="284"/>
      <c r="AQ170" s="284"/>
      <c r="AR170" s="284"/>
      <c r="AS170" s="284"/>
      <c r="AT170" s="284"/>
      <c r="AU170" s="266"/>
      <c r="AV170" s="266"/>
      <c r="AW170" s="266"/>
      <c r="AX170" s="266"/>
    </row>
    <row r="171" spans="1:50" s="30" customFormat="1" ht="20.100000000000001" customHeight="1">
      <c r="A171" s="671"/>
      <c r="B171" s="671"/>
      <c r="C171" s="671"/>
      <c r="D171" s="671"/>
      <c r="E171" s="266"/>
      <c r="F171" s="307"/>
      <c r="G171" s="303"/>
      <c r="H171" s="303"/>
      <c r="I171" s="692"/>
      <c r="J171" s="693"/>
      <c r="K171" s="664"/>
      <c r="L171" s="694"/>
      <c r="M171" s="695"/>
      <c r="N171" s="667"/>
      <c r="O171" s="682"/>
      <c r="P171" s="685"/>
      <c r="Q171" s="686"/>
      <c r="R171" s="667"/>
      <c r="S171" s="682"/>
      <c r="T171" s="683"/>
      <c r="U171" s="689"/>
      <c r="V171" s="667"/>
      <c r="W171" s="376"/>
      <c r="X171" s="163"/>
      <c r="Y171" s="192"/>
      <c r="Z171" s="232"/>
      <c r="AA171" s="232"/>
      <c r="AB171" s="232"/>
      <c r="AC171" s="232"/>
      <c r="AD171" s="233"/>
      <c r="AE171" s="233"/>
      <c r="AF171" s="233"/>
      <c r="AG171" s="233"/>
      <c r="AH171" s="234"/>
      <c r="AI171" s="182"/>
      <c r="AJ171" s="182"/>
      <c r="AK171" s="234"/>
      <c r="AL171" s="170"/>
      <c r="AM171" s="632"/>
      <c r="AN171" s="266"/>
      <c r="AO171" s="284"/>
      <c r="AP171" s="284"/>
      <c r="AQ171" s="284"/>
      <c r="AR171" s="284"/>
      <c r="AS171" s="284"/>
      <c r="AT171" s="284"/>
      <c r="AU171" s="266"/>
      <c r="AV171" s="266"/>
      <c r="AW171" s="266"/>
      <c r="AX171" s="266"/>
    </row>
    <row r="172" spans="1:50" s="30" customFormat="1" ht="20.100000000000001" customHeight="1">
      <c r="A172" s="671"/>
      <c r="B172" s="671"/>
      <c r="C172" s="671"/>
      <c r="D172" s="671"/>
      <c r="E172" s="266"/>
      <c r="F172" s="307"/>
      <c r="G172" s="303"/>
      <c r="H172" s="303"/>
      <c r="I172" s="692"/>
      <c r="J172" s="693"/>
      <c r="K172" s="664"/>
      <c r="L172" s="694"/>
      <c r="M172" s="695"/>
      <c r="N172" s="667"/>
      <c r="O172" s="682"/>
      <c r="P172" s="685"/>
      <c r="Q172" s="686"/>
      <c r="R172" s="667"/>
      <c r="S172" s="235"/>
      <c r="T172" s="237"/>
      <c r="U172" s="236"/>
      <c r="V172" s="232"/>
      <c r="W172" s="232"/>
      <c r="X172" s="232"/>
      <c r="Y172" s="232"/>
      <c r="Z172" s="232"/>
      <c r="AA172" s="232"/>
      <c r="AB172" s="232"/>
      <c r="AC172" s="232"/>
      <c r="AD172" s="233"/>
      <c r="AE172" s="233"/>
      <c r="AF172" s="233"/>
      <c r="AG172" s="233"/>
      <c r="AH172" s="234"/>
      <c r="AI172" s="182"/>
      <c r="AJ172" s="182"/>
      <c r="AK172" s="234"/>
      <c r="AL172" s="170"/>
      <c r="AM172" s="632"/>
      <c r="AN172" s="266"/>
      <c r="AO172" s="284"/>
      <c r="AP172" s="284"/>
      <c r="AQ172" s="284"/>
      <c r="AR172" s="284"/>
      <c r="AS172" s="284"/>
      <c r="AT172" s="284"/>
      <c r="AU172" s="266"/>
      <c r="AV172" s="266"/>
      <c r="AW172" s="266"/>
      <c r="AX172" s="266"/>
    </row>
    <row r="173" spans="1:50" ht="20.100000000000001" customHeight="1">
      <c r="A173" s="671"/>
      <c r="B173" s="671"/>
      <c r="C173" s="671"/>
      <c r="D173" s="671"/>
      <c r="E173" s="275"/>
      <c r="F173" s="275"/>
      <c r="G173" s="275"/>
      <c r="H173" s="275"/>
      <c r="I173" s="692"/>
      <c r="J173" s="693"/>
      <c r="K173" s="664"/>
      <c r="L173" s="694"/>
      <c r="M173" s="695"/>
      <c r="N173" s="667"/>
      <c r="O173" s="375"/>
      <c r="P173" s="150"/>
      <c r="Q173" s="192" t="s">
        <v>408</v>
      </c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238"/>
      <c r="AM173" s="632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</row>
    <row r="174" spans="1:50" ht="15" customHeight="1">
      <c r="A174" s="671"/>
      <c r="B174" s="671"/>
      <c r="C174" s="671"/>
      <c r="D174" s="275"/>
      <c r="E174" s="275"/>
      <c r="F174" s="307"/>
      <c r="G174" s="275"/>
      <c r="H174" s="275"/>
      <c r="I174" s="1"/>
      <c r="J174" s="78"/>
      <c r="K174" s="1"/>
      <c r="L174" s="292"/>
      <c r="M174" s="149" t="s">
        <v>5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70"/>
      <c r="AM174" s="632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</row>
    <row r="175" spans="1:50" ht="15" customHeight="1">
      <c r="A175" s="671"/>
      <c r="B175" s="671"/>
      <c r="C175" s="275"/>
      <c r="D175" s="275"/>
      <c r="E175" s="275"/>
      <c r="F175" s="307"/>
      <c r="G175" s="275"/>
      <c r="H175" s="275"/>
      <c r="I175" s="1"/>
      <c r="J175" s="78"/>
      <c r="K175" s="1"/>
      <c r="L175" s="100"/>
      <c r="M175" s="148" t="s">
        <v>401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3"/>
      <c r="AE175" s="143"/>
      <c r="AF175" s="143"/>
      <c r="AG175" s="143"/>
      <c r="AH175" s="234"/>
      <c r="AI175" s="182"/>
      <c r="AJ175" s="181"/>
      <c r="AK175" s="148"/>
      <c r="AL175" s="182"/>
      <c r="AM175" s="170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</row>
    <row r="176" spans="1:50" ht="15" customHeight="1">
      <c r="A176" s="671"/>
      <c r="B176" s="275"/>
      <c r="C176" s="275"/>
      <c r="D176" s="275"/>
      <c r="E176" s="275"/>
      <c r="F176" s="307"/>
      <c r="G176" s="275"/>
      <c r="H176" s="275"/>
      <c r="I176" s="1"/>
      <c r="J176" s="78"/>
      <c r="K176" s="1"/>
      <c r="L176" s="100"/>
      <c r="M176" s="163" t="s">
        <v>21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43"/>
      <c r="AE176" s="143"/>
      <c r="AF176" s="143"/>
      <c r="AG176" s="143"/>
      <c r="AH176" s="234"/>
      <c r="AI176" s="182"/>
      <c r="AJ176" s="181"/>
      <c r="AK176" s="148"/>
      <c r="AL176" s="182"/>
      <c r="AM176" s="170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</row>
    <row r="177" spans="1:50" ht="15" customHeight="1">
      <c r="F177" s="165"/>
      <c r="G177" s="1"/>
      <c r="H177" s="1"/>
      <c r="I177" s="202"/>
      <c r="J177" s="78"/>
      <c r="L177" s="100"/>
      <c r="M177" s="192" t="s">
        <v>311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43"/>
      <c r="AE177" s="143"/>
      <c r="AF177" s="143"/>
      <c r="AG177" s="143"/>
      <c r="AH177" s="234"/>
      <c r="AI177" s="182"/>
      <c r="AJ177" s="181"/>
      <c r="AK177" s="148"/>
      <c r="AL177" s="182"/>
      <c r="AM177" s="170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</row>
    <row r="178" spans="1:50" ht="15" customHeight="1">
      <c r="G178" s="165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</row>
    <row r="179" spans="1:50" s="29" customFormat="1" ht="17.100000000000001" customHeight="1">
      <c r="A179" s="29" t="s">
        <v>15</v>
      </c>
      <c r="C179" s="29" t="s">
        <v>212</v>
      </c>
      <c r="T179" s="167"/>
    </row>
    <row r="180" spans="1:50" ht="17.100000000000001" customHeight="1"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</row>
    <row r="181" spans="1:50" s="30" customFormat="1" ht="22.5" customHeight="1">
      <c r="A181" s="671">
        <v>1</v>
      </c>
      <c r="B181" s="266"/>
      <c r="C181" s="266"/>
      <c r="D181" s="266"/>
      <c r="E181" s="266"/>
      <c r="F181" s="286"/>
      <c r="G181" s="286"/>
      <c r="H181" s="286"/>
      <c r="I181" s="88"/>
      <c r="J181" s="79"/>
      <c r="K181" s="79"/>
      <c r="L181" s="302" t="e">
        <f ca="1">mergeValue(A181)</f>
        <v>#NAME?</v>
      </c>
      <c r="M181" s="191" t="s">
        <v>23</v>
      </c>
      <c r="N181" s="762"/>
      <c r="O181" s="763"/>
      <c r="P181" s="763"/>
      <c r="Q181" s="763"/>
      <c r="R181" s="763"/>
      <c r="S181" s="763"/>
      <c r="T181" s="763"/>
      <c r="U181" s="763"/>
      <c r="V181" s="763"/>
      <c r="W181" s="763"/>
      <c r="X181" s="763"/>
      <c r="Y181" s="763"/>
      <c r="Z181" s="763"/>
      <c r="AA181" s="763"/>
      <c r="AB181" s="763"/>
      <c r="AC181" s="763"/>
      <c r="AD181" s="763"/>
      <c r="AE181" s="763"/>
      <c r="AF181" s="763"/>
      <c r="AG181" s="763"/>
      <c r="AH181" s="763"/>
      <c r="AI181" s="763"/>
      <c r="AJ181" s="763"/>
      <c r="AK181" s="713"/>
      <c r="AL181" s="516" t="s">
        <v>665</v>
      </c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</row>
    <row r="182" spans="1:50" s="30" customFormat="1" ht="22.5" customHeight="1">
      <c r="A182" s="671"/>
      <c r="B182" s="671">
        <v>1</v>
      </c>
      <c r="C182" s="266"/>
      <c r="D182" s="266"/>
      <c r="E182" s="266"/>
      <c r="F182" s="307"/>
      <c r="G182" s="303"/>
      <c r="H182" s="303"/>
      <c r="I182" s="201"/>
      <c r="J182" s="41"/>
      <c r="L182" s="302" t="e">
        <f ca="1">mergeValue(A182) &amp;"."&amp; mergeValue(B182)</f>
        <v>#NAME?</v>
      </c>
      <c r="M182" s="145" t="s">
        <v>18</v>
      </c>
      <c r="N182" s="739"/>
      <c r="O182" s="740"/>
      <c r="P182" s="740"/>
      <c r="Q182" s="740"/>
      <c r="R182" s="740"/>
      <c r="S182" s="740"/>
      <c r="T182" s="740"/>
      <c r="U182" s="740"/>
      <c r="V182" s="740"/>
      <c r="W182" s="740"/>
      <c r="X182" s="740"/>
      <c r="Y182" s="740"/>
      <c r="Z182" s="740"/>
      <c r="AA182" s="740"/>
      <c r="AB182" s="740"/>
      <c r="AC182" s="740"/>
      <c r="AD182" s="740"/>
      <c r="AE182" s="740"/>
      <c r="AF182" s="740"/>
      <c r="AG182" s="740"/>
      <c r="AH182" s="740"/>
      <c r="AI182" s="740"/>
      <c r="AJ182" s="740"/>
      <c r="AK182" s="709"/>
      <c r="AL182" s="515" t="s">
        <v>511</v>
      </c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</row>
    <row r="183" spans="1:50" s="30" customFormat="1" ht="45" customHeight="1">
      <c r="A183" s="671"/>
      <c r="B183" s="671"/>
      <c r="C183" s="671">
        <v>1</v>
      </c>
      <c r="D183" s="266"/>
      <c r="E183" s="266"/>
      <c r="F183" s="307"/>
      <c r="G183" s="303"/>
      <c r="H183" s="303"/>
      <c r="I183" s="201"/>
      <c r="J183" s="41"/>
      <c r="L183" s="302" t="e">
        <f ca="1">mergeValue(A183) &amp;"."&amp; mergeValue(B183)&amp;"."&amp; mergeValue(C183)</f>
        <v>#NAME?</v>
      </c>
      <c r="M183" s="146" t="s">
        <v>400</v>
      </c>
      <c r="N183" s="739"/>
      <c r="O183" s="740"/>
      <c r="P183" s="740"/>
      <c r="Q183" s="740"/>
      <c r="R183" s="740"/>
      <c r="S183" s="740"/>
      <c r="T183" s="740"/>
      <c r="U183" s="740"/>
      <c r="V183" s="740"/>
      <c r="W183" s="740"/>
      <c r="X183" s="740"/>
      <c r="Y183" s="740"/>
      <c r="Z183" s="740"/>
      <c r="AA183" s="740"/>
      <c r="AB183" s="740"/>
      <c r="AC183" s="740"/>
      <c r="AD183" s="740"/>
      <c r="AE183" s="740"/>
      <c r="AF183" s="740"/>
      <c r="AG183" s="740"/>
      <c r="AH183" s="740"/>
      <c r="AI183" s="740"/>
      <c r="AJ183" s="740"/>
      <c r="AK183" s="709"/>
      <c r="AL183" s="515" t="s">
        <v>633</v>
      </c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</row>
    <row r="184" spans="1:50" s="30" customFormat="1" ht="20.100000000000001" customHeight="1">
      <c r="A184" s="671"/>
      <c r="B184" s="671"/>
      <c r="C184" s="671"/>
      <c r="D184" s="671">
        <v>1</v>
      </c>
      <c r="E184" s="266"/>
      <c r="F184" s="307"/>
      <c r="G184" s="303"/>
      <c r="H184" s="303"/>
      <c r="I184" s="692"/>
      <c r="J184" s="693"/>
      <c r="K184" s="664"/>
      <c r="L184" s="710" t="e">
        <f ca="1">mergeValue(A184) &amp;"."&amp; mergeValue(B184)&amp;"."&amp; mergeValue(C184)&amp;"."&amp; mergeValue(D184)</f>
        <v>#NAME?</v>
      </c>
      <c r="M184" s="703"/>
      <c r="N184" s="705"/>
      <c r="O184" s="685" t="s">
        <v>96</v>
      </c>
      <c r="P184" s="686"/>
      <c r="Q184" s="667" t="s">
        <v>88</v>
      </c>
      <c r="R184" s="682"/>
      <c r="S184" s="683">
        <v>1</v>
      </c>
      <c r="T184" s="687"/>
      <c r="U184" s="667" t="s">
        <v>88</v>
      </c>
      <c r="V184" s="682"/>
      <c r="W184" s="683" t="s">
        <v>96</v>
      </c>
      <c r="X184" s="684"/>
      <c r="Y184" s="667" t="s">
        <v>88</v>
      </c>
      <c r="Z184" s="175"/>
      <c r="AA184" s="101">
        <v>1</v>
      </c>
      <c r="AB184" s="361"/>
      <c r="AC184" s="482"/>
      <c r="AD184" s="482"/>
      <c r="AE184" s="483"/>
      <c r="AF184" s="482"/>
      <c r="AG184" s="484"/>
      <c r="AH184" s="274" t="s">
        <v>87</v>
      </c>
      <c r="AI184" s="484"/>
      <c r="AJ184" s="274" t="s">
        <v>88</v>
      </c>
      <c r="AK184" s="254"/>
      <c r="AL184" s="632" t="s">
        <v>668</v>
      </c>
      <c r="AM184" s="266" t="e">
        <f ca="1">strCheckDateOnDP(AC184:AK184,List06_10_DP)</f>
        <v>#NAME?</v>
      </c>
      <c r="AN184" s="284" t="str">
        <f>IF(AND(COUNTIF(AO180:AO180,AO184)&gt;1,AO184&lt;&gt;""),"ErrUnique:HasDoubleConn","")</f>
        <v/>
      </c>
      <c r="AO184" s="284"/>
      <c r="AP184" s="284"/>
      <c r="AQ184" s="284"/>
      <c r="AR184" s="284"/>
      <c r="AS184" s="284"/>
      <c r="AT184" s="266"/>
      <c r="AU184" s="266"/>
      <c r="AV184" s="266"/>
      <c r="AW184" s="266"/>
    </row>
    <row r="185" spans="1:50" s="30" customFormat="1" ht="20.100000000000001" customHeight="1">
      <c r="A185" s="671"/>
      <c r="B185" s="671"/>
      <c r="C185" s="671"/>
      <c r="D185" s="671"/>
      <c r="E185" s="266"/>
      <c r="F185" s="307"/>
      <c r="G185" s="303"/>
      <c r="H185" s="303"/>
      <c r="I185" s="692"/>
      <c r="J185" s="693"/>
      <c r="K185" s="664"/>
      <c r="L185" s="694"/>
      <c r="M185" s="704"/>
      <c r="N185" s="705"/>
      <c r="O185" s="685"/>
      <c r="P185" s="686"/>
      <c r="Q185" s="667"/>
      <c r="R185" s="682"/>
      <c r="S185" s="683"/>
      <c r="T185" s="688"/>
      <c r="U185" s="667"/>
      <c r="V185" s="682"/>
      <c r="W185" s="683"/>
      <c r="X185" s="684"/>
      <c r="Y185" s="667"/>
      <c r="Z185" s="374"/>
      <c r="AA185" s="192"/>
      <c r="AB185" s="192"/>
      <c r="AC185" s="233"/>
      <c r="AD185" s="233"/>
      <c r="AE185" s="233"/>
      <c r="AF185" s="268" t="str">
        <f>AG184 &amp; "-" &amp; AI184</f>
        <v>-</v>
      </c>
      <c r="AG185" s="268"/>
      <c r="AH185" s="268"/>
      <c r="AI185" s="268"/>
      <c r="AJ185" s="268" t="s">
        <v>88</v>
      </c>
      <c r="AK185" s="377"/>
      <c r="AL185" s="632"/>
      <c r="AM185" s="266"/>
      <c r="AN185" s="284"/>
      <c r="AO185" s="284"/>
      <c r="AP185" s="284"/>
      <c r="AQ185" s="284"/>
      <c r="AR185" s="284"/>
      <c r="AS185" s="284"/>
      <c r="AT185" s="266"/>
      <c r="AU185" s="266"/>
      <c r="AV185" s="266"/>
      <c r="AW185" s="266"/>
    </row>
    <row r="186" spans="1:50" s="30" customFormat="1" ht="20.100000000000001" customHeight="1">
      <c r="A186" s="671"/>
      <c r="B186" s="671"/>
      <c r="C186" s="671"/>
      <c r="D186" s="671"/>
      <c r="E186" s="266"/>
      <c r="F186" s="307"/>
      <c r="G186" s="303"/>
      <c r="H186" s="303"/>
      <c r="I186" s="692"/>
      <c r="J186" s="693"/>
      <c r="K186" s="664"/>
      <c r="L186" s="694"/>
      <c r="M186" s="704"/>
      <c r="N186" s="705"/>
      <c r="O186" s="685"/>
      <c r="P186" s="686"/>
      <c r="Q186" s="667"/>
      <c r="R186" s="682"/>
      <c r="S186" s="683"/>
      <c r="T186" s="689"/>
      <c r="U186" s="667"/>
      <c r="V186" s="376"/>
      <c r="W186" s="163"/>
      <c r="X186" s="192"/>
      <c r="Y186" s="232"/>
      <c r="Z186" s="232"/>
      <c r="AA186" s="232"/>
      <c r="AB186" s="232"/>
      <c r="AC186" s="233"/>
      <c r="AD186" s="233"/>
      <c r="AE186" s="233"/>
      <c r="AF186" s="233"/>
      <c r="AG186" s="234"/>
      <c r="AH186" s="182"/>
      <c r="AI186" s="182"/>
      <c r="AJ186" s="234"/>
      <c r="AK186" s="170"/>
      <c r="AL186" s="632"/>
      <c r="AM186" s="266"/>
      <c r="AN186" s="284"/>
      <c r="AO186" s="284"/>
      <c r="AP186" s="284"/>
      <c r="AQ186" s="284"/>
      <c r="AR186" s="284"/>
      <c r="AS186" s="284"/>
      <c r="AT186" s="266"/>
      <c r="AU186" s="266"/>
      <c r="AV186" s="266"/>
      <c r="AW186" s="266"/>
    </row>
    <row r="187" spans="1:50" s="30" customFormat="1" ht="20.100000000000001" customHeight="1">
      <c r="A187" s="671"/>
      <c r="B187" s="671"/>
      <c r="C187" s="671"/>
      <c r="D187" s="671"/>
      <c r="E187" s="266"/>
      <c r="F187" s="307"/>
      <c r="G187" s="303"/>
      <c r="H187" s="303"/>
      <c r="I187" s="692"/>
      <c r="J187" s="693"/>
      <c r="K187" s="664"/>
      <c r="L187" s="694"/>
      <c r="M187" s="704"/>
      <c r="N187" s="705"/>
      <c r="O187" s="685"/>
      <c r="P187" s="686"/>
      <c r="Q187" s="667"/>
      <c r="R187" s="235"/>
      <c r="S187" s="237"/>
      <c r="T187" s="236"/>
      <c r="U187" s="232"/>
      <c r="V187" s="232"/>
      <c r="W187" s="232"/>
      <c r="X187" s="232"/>
      <c r="Y187" s="232"/>
      <c r="Z187" s="232"/>
      <c r="AA187" s="232"/>
      <c r="AB187" s="232"/>
      <c r="AC187" s="233"/>
      <c r="AD187" s="233"/>
      <c r="AE187" s="233"/>
      <c r="AF187" s="233"/>
      <c r="AG187" s="234"/>
      <c r="AH187" s="182"/>
      <c r="AI187" s="182"/>
      <c r="AJ187" s="234"/>
      <c r="AK187" s="170"/>
      <c r="AL187" s="632"/>
      <c r="AM187" s="266"/>
      <c r="AN187" s="284"/>
      <c r="AO187" s="284"/>
      <c r="AP187" s="284"/>
      <c r="AQ187" s="284"/>
      <c r="AR187" s="284"/>
      <c r="AS187" s="284"/>
      <c r="AT187" s="266"/>
      <c r="AU187" s="266"/>
      <c r="AV187" s="266"/>
      <c r="AW187" s="266"/>
    </row>
    <row r="188" spans="1:50" ht="20.100000000000001" customHeight="1">
      <c r="A188" s="671"/>
      <c r="B188" s="671"/>
      <c r="C188" s="671"/>
      <c r="D188" s="671"/>
      <c r="E188" s="275"/>
      <c r="F188" s="275"/>
      <c r="G188" s="275"/>
      <c r="H188" s="275"/>
      <c r="I188" s="692"/>
      <c r="J188" s="693"/>
      <c r="K188" s="664"/>
      <c r="L188" s="694"/>
      <c r="M188" s="704"/>
      <c r="N188" s="375"/>
      <c r="O188" s="150"/>
      <c r="P188" s="192" t="s">
        <v>408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238"/>
      <c r="AL188" s="632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</row>
    <row r="189" spans="1:50" ht="15" customHeight="1">
      <c r="A189" s="671"/>
      <c r="B189" s="671"/>
      <c r="C189" s="671"/>
      <c r="D189" s="275"/>
      <c r="E189" s="275"/>
      <c r="F189" s="307"/>
      <c r="G189" s="275"/>
      <c r="H189" s="275"/>
      <c r="I189" s="1"/>
      <c r="J189" s="78"/>
      <c r="K189" s="1"/>
      <c r="L189" s="292"/>
      <c r="M189" s="149" t="s">
        <v>5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70"/>
      <c r="AL189" s="632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</row>
    <row r="190" spans="1:50" ht="15" customHeight="1">
      <c r="A190" s="671"/>
      <c r="B190" s="671"/>
      <c r="C190" s="275"/>
      <c r="D190" s="275"/>
      <c r="E190" s="275"/>
      <c r="F190" s="307"/>
      <c r="G190" s="275"/>
      <c r="H190" s="275"/>
      <c r="I190" s="1"/>
      <c r="J190" s="78"/>
      <c r="K190" s="1"/>
      <c r="L190" s="100"/>
      <c r="M190" s="148" t="s">
        <v>401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3"/>
      <c r="AD190" s="143"/>
      <c r="AE190" s="143"/>
      <c r="AF190" s="143"/>
      <c r="AG190" s="234"/>
      <c r="AH190" s="149"/>
      <c r="AI190" s="181"/>
      <c r="AJ190" s="148"/>
      <c r="AK190" s="182"/>
      <c r="AL190" s="170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</row>
    <row r="191" spans="1:50" ht="15" customHeight="1">
      <c r="A191" s="671"/>
      <c r="B191" s="275"/>
      <c r="C191" s="275"/>
      <c r="D191" s="275"/>
      <c r="E191" s="275"/>
      <c r="F191" s="307"/>
      <c r="G191" s="275"/>
      <c r="H191" s="275"/>
      <c r="I191" s="1"/>
      <c r="J191" s="78"/>
      <c r="K191" s="1"/>
      <c r="L191" s="100"/>
      <c r="M191" s="163" t="s">
        <v>21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43"/>
      <c r="AD191" s="143"/>
      <c r="AE191" s="143"/>
      <c r="AF191" s="143"/>
      <c r="AG191" s="234"/>
      <c r="AH191" s="149"/>
      <c r="AI191" s="181"/>
      <c r="AJ191" s="148"/>
      <c r="AK191" s="182"/>
      <c r="AL191" s="170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</row>
    <row r="192" spans="1:50" ht="15" customHeight="1">
      <c r="F192" s="165"/>
      <c r="G192" s="1"/>
      <c r="H192" s="1"/>
      <c r="I192" s="202"/>
      <c r="J192" s="78"/>
      <c r="L192" s="100"/>
      <c r="M192" s="192" t="s">
        <v>311</v>
      </c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43"/>
      <c r="AD192" s="143"/>
      <c r="AE192" s="143"/>
      <c r="AF192" s="143"/>
      <c r="AG192" s="234"/>
      <c r="AH192" s="149"/>
      <c r="AI192" s="181"/>
      <c r="AJ192" s="148"/>
      <c r="AK192" s="182"/>
      <c r="AL192" s="170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</row>
    <row r="193" spans="1:46" ht="15" customHeight="1">
      <c r="G193" s="165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</row>
    <row r="194" spans="1:46" ht="15" customHeight="1">
      <c r="G194" s="165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</row>
    <row r="195" spans="1:46" ht="15" customHeight="1">
      <c r="G195" s="165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5"/>
      <c r="H196" s="1"/>
      <c r="I196" s="1"/>
      <c r="J196" s="78"/>
      <c r="K196" s="1"/>
      <c r="L196" s="1"/>
      <c r="M196" s="1"/>
      <c r="N196" s="1"/>
      <c r="O196" s="1"/>
      <c r="Q196" s="308"/>
      <c r="U196" s="102"/>
      <c r="V196" s="1"/>
      <c r="W196" s="1"/>
      <c r="X196" s="1"/>
      <c r="Y196" s="308"/>
      <c r="Z196" s="1"/>
      <c r="AA196" s="1"/>
      <c r="AB196" s="1"/>
      <c r="AC196" s="293"/>
      <c r="AD196" s="1"/>
    </row>
    <row r="197" spans="1:46" ht="15" customHeight="1">
      <c r="G197" s="165"/>
      <c r="H197" s="1"/>
      <c r="I197" s="1"/>
      <c r="J197" s="78"/>
      <c r="K197" s="1"/>
      <c r="L197" s="1"/>
      <c r="M197" s="1"/>
      <c r="N197" s="1"/>
      <c r="O197" s="1"/>
      <c r="Q197" s="300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5"/>
      <c r="H198" s="1"/>
      <c r="I198" s="1"/>
      <c r="J198" s="78"/>
      <c r="K198" s="1"/>
      <c r="L198" s="1"/>
      <c r="M198" s="1"/>
      <c r="N198" s="1"/>
      <c r="O198" s="1"/>
      <c r="Q198" s="300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5"/>
      <c r="H199" s="1"/>
      <c r="I199" s="1"/>
      <c r="J199" s="78"/>
      <c r="K199" s="1"/>
      <c r="L199" s="1"/>
      <c r="M199" s="1"/>
      <c r="N199" s="1"/>
      <c r="O199" s="1"/>
      <c r="P199" s="1"/>
      <c r="Q199" s="30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5"/>
      <c r="H200" s="1"/>
      <c r="I200" s="1"/>
      <c r="J200" s="78"/>
      <c r="K200" s="1"/>
      <c r="L200" s="1"/>
      <c r="M200" s="1"/>
      <c r="Q200" s="667" t="s">
        <v>88</v>
      </c>
      <c r="R200" s="761"/>
      <c r="S200" s="683">
        <v>1</v>
      </c>
      <c r="T200" s="594"/>
      <c r="U200" s="667" t="s">
        <v>87</v>
      </c>
      <c r="V200" s="682"/>
      <c r="W200" s="683">
        <v>1</v>
      </c>
      <c r="X200" s="764"/>
      <c r="Y200" s="667" t="s">
        <v>87</v>
      </c>
      <c r="Z200" s="175"/>
      <c r="AA200" s="101">
        <v>1</v>
      </c>
      <c r="AB200" s="293"/>
    </row>
    <row r="201" spans="1:46" ht="15" customHeight="1">
      <c r="G201" s="165"/>
      <c r="H201" s="1"/>
      <c r="I201" s="1"/>
      <c r="J201" s="78"/>
      <c r="K201" s="1"/>
      <c r="L201" s="1"/>
      <c r="M201" s="1"/>
      <c r="Q201" s="667"/>
      <c r="R201" s="761"/>
      <c r="S201" s="683"/>
      <c r="T201" s="594"/>
      <c r="U201" s="667"/>
      <c r="V201" s="682"/>
      <c r="W201" s="683"/>
      <c r="X201" s="764"/>
      <c r="Y201" s="667"/>
      <c r="Z201" s="374"/>
      <c r="AA201" s="192"/>
      <c r="AB201" s="103" t="s">
        <v>410</v>
      </c>
    </row>
    <row r="202" spans="1:46" ht="15" customHeight="1">
      <c r="G202" s="165"/>
      <c r="H202" s="1"/>
      <c r="I202" s="1"/>
      <c r="J202" s="78"/>
      <c r="K202" s="1"/>
      <c r="L202" s="1"/>
      <c r="M202" s="1"/>
      <c r="Q202" s="667"/>
      <c r="R202" s="761"/>
      <c r="S202" s="683"/>
      <c r="T202" s="594"/>
      <c r="U202" s="667"/>
      <c r="V202" s="376"/>
      <c r="W202" s="163"/>
      <c r="X202" s="192" t="s">
        <v>409</v>
      </c>
      <c r="Y202" s="232"/>
      <c r="Z202" s="232"/>
      <c r="AA202" s="232"/>
      <c r="AB202" s="478"/>
    </row>
    <row r="203" spans="1:46" ht="15" customHeight="1">
      <c r="G203" s="165"/>
      <c r="H203" s="1"/>
      <c r="I203" s="1"/>
      <c r="J203" s="78"/>
      <c r="K203" s="1"/>
      <c r="L203" s="1"/>
      <c r="M203" s="1"/>
      <c r="Q203" s="667"/>
      <c r="R203" s="237"/>
      <c r="S203" s="237"/>
      <c r="T203" s="236"/>
      <c r="U203" s="232"/>
      <c r="V203" s="232"/>
      <c r="W203" s="232"/>
      <c r="X203" s="232"/>
      <c r="Y203" s="232"/>
      <c r="Z203" s="232"/>
      <c r="AA203" s="232"/>
      <c r="AB203" s="478"/>
    </row>
    <row r="205" spans="1:46" s="30" customFormat="1" ht="17.100000000000001" customHeight="1">
      <c r="A205" s="89"/>
      <c r="B205" s="89"/>
      <c r="C205" s="79"/>
      <c r="D205" s="151"/>
      <c r="E205" s="77"/>
      <c r="F205" s="164"/>
      <c r="G205" s="164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153"/>
      <c r="U205" s="153"/>
      <c r="V205" s="153"/>
      <c r="W205" s="208"/>
      <c r="X205" s="208"/>
    </row>
    <row r="206" spans="1:46" s="29" customFormat="1" ht="11.25">
      <c r="A206" s="29" t="s">
        <v>280</v>
      </c>
    </row>
    <row r="207" spans="1:46" ht="11.25"/>
    <row r="208" spans="1:46" s="10" customFormat="1" ht="15" customHeight="1">
      <c r="C208" s="203"/>
      <c r="D208" s="116"/>
      <c r="E208" s="204"/>
    </row>
    <row r="210" spans="1:24" s="29" customFormat="1" ht="17.100000000000001" customHeight="1">
      <c r="A210" s="29" t="s">
        <v>279</v>
      </c>
    </row>
    <row r="212" spans="1:24" s="30" customFormat="1" ht="17.100000000000001" customHeight="1">
      <c r="A212" s="89"/>
      <c r="B212" s="89"/>
      <c r="C212" s="79"/>
      <c r="D212" s="151"/>
      <c r="E212" s="93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7"/>
      <c r="S212" s="97"/>
      <c r="T212" s="97"/>
      <c r="U212" s="98"/>
      <c r="V212" s="98"/>
      <c r="W212" s="98"/>
      <c r="X212" s="99"/>
    </row>
    <row r="214" spans="1:24" s="29" customFormat="1" ht="17.100000000000001" customHeight="1">
      <c r="A214" s="29" t="s">
        <v>280</v>
      </c>
    </row>
    <row r="215" spans="1:24" ht="17.100000000000001" customHeight="1">
      <c r="G215" s="87"/>
      <c r="H215" s="87"/>
    </row>
    <row r="216" spans="1:24" s="30" customFormat="1" ht="17.100000000000001" customHeight="1">
      <c r="A216" s="1"/>
      <c r="B216" s="81"/>
      <c r="C216" s="79"/>
      <c r="D216" s="151"/>
      <c r="E216" s="101" t="s">
        <v>96</v>
      </c>
      <c r="F216" s="96"/>
      <c r="G216" s="96"/>
      <c r="H216" s="96"/>
      <c r="I216" s="96"/>
      <c r="J216" s="97"/>
      <c r="K216" s="97"/>
      <c r="L216" s="97"/>
      <c r="M216" s="98"/>
      <c r="N216" s="98"/>
      <c r="O216" s="98"/>
      <c r="P216" s="99"/>
      <c r="Q216" s="82"/>
      <c r="R216" s="82"/>
      <c r="S216" s="82"/>
      <c r="T216" s="82"/>
      <c r="U216" s="82"/>
      <c r="V216" s="82"/>
      <c r="W216" s="82"/>
      <c r="X216" s="82"/>
    </row>
    <row r="218" spans="1:24" s="29" customFormat="1" ht="17.100000000000001" customHeight="1">
      <c r="A218" s="29" t="s">
        <v>281</v>
      </c>
    </row>
    <row r="219" spans="1:24" ht="17.100000000000001" customHeight="1">
      <c r="G219" s="87"/>
      <c r="H219" s="87"/>
    </row>
    <row r="220" spans="1:24" s="30" customFormat="1" ht="17.100000000000001" customHeight="1">
      <c r="A220" s="1"/>
      <c r="B220" s="81"/>
      <c r="C220" s="79"/>
      <c r="D220" s="151"/>
      <c r="E220" s="101" t="s">
        <v>96</v>
      </c>
      <c r="F220" s="96"/>
      <c r="G220" s="96"/>
      <c r="H220" s="96"/>
      <c r="I220" s="96"/>
      <c r="J220" s="97"/>
      <c r="K220" s="97"/>
      <c r="L220" s="97"/>
      <c r="M220" s="98"/>
      <c r="N220" s="98"/>
      <c r="O220" s="98"/>
      <c r="P220" s="99"/>
      <c r="Q220" s="82"/>
      <c r="R220" s="82"/>
      <c r="S220" s="82"/>
      <c r="T220" s="82"/>
      <c r="U220" s="82"/>
      <c r="V220" s="82"/>
      <c r="W220" s="82"/>
      <c r="X220" s="82"/>
    </row>
    <row r="222" spans="1:24" s="29" customFormat="1" ht="17.100000000000001" customHeight="1">
      <c r="A222" s="29" t="s">
        <v>307</v>
      </c>
      <c r="B222" s="29" t="s">
        <v>308</v>
      </c>
      <c r="C222" s="29" t="s">
        <v>309</v>
      </c>
    </row>
    <row r="224" spans="1:24" s="18" customFormat="1" ht="20.100000000000001" customHeight="1">
      <c r="A224" s="83"/>
      <c r="B224" s="83"/>
      <c r="C224" s="15"/>
      <c r="D224" s="16"/>
      <c r="F224" s="35" t="s">
        <v>84</v>
      </c>
      <c r="G224" s="22"/>
      <c r="I224" s="49"/>
    </row>
    <row r="225" spans="1:9" s="18" customFormat="1" ht="22.5">
      <c r="A225" s="83"/>
      <c r="B225" s="84"/>
      <c r="C225" s="15"/>
      <c r="D225" s="27"/>
      <c r="E225" s="26" t="s">
        <v>80</v>
      </c>
      <c r="F225" s="28"/>
      <c r="G225" s="22"/>
      <c r="I225" s="49"/>
    </row>
    <row r="226" spans="1:9" s="18" customFormat="1" ht="19.5">
      <c r="A226" s="83"/>
      <c r="B226" s="84"/>
      <c r="C226" s="15"/>
      <c r="D226" s="27"/>
      <c r="E226" s="26" t="s">
        <v>81</v>
      </c>
      <c r="F226" s="28"/>
      <c r="G226" s="22"/>
      <c r="I226" s="49"/>
    </row>
    <row r="227" spans="1:9" s="18" customFormat="1" ht="13.5" customHeight="1">
      <c r="A227" s="83"/>
      <c r="B227" s="83"/>
      <c r="C227" s="15"/>
      <c r="D227" s="19"/>
      <c r="E227" s="20"/>
      <c r="F227" s="34"/>
      <c r="G227" s="16"/>
      <c r="I227" s="49"/>
    </row>
    <row r="228" spans="1:9" s="18" customFormat="1" ht="20.100000000000001" customHeight="1">
      <c r="A228" s="83"/>
      <c r="B228" s="83"/>
      <c r="C228" s="15"/>
      <c r="D228" s="16"/>
      <c r="F228" s="35" t="s">
        <v>175</v>
      </c>
      <c r="G228" s="22"/>
      <c r="I228" s="49"/>
    </row>
    <row r="229" spans="1:9" s="18" customFormat="1" ht="22.5">
      <c r="A229" s="83"/>
      <c r="B229" s="84"/>
      <c r="C229" s="15"/>
      <c r="D229" s="27"/>
      <c r="E229" s="36" t="s">
        <v>90</v>
      </c>
      <c r="F229" s="28"/>
      <c r="G229" s="22"/>
      <c r="I229" s="49"/>
    </row>
    <row r="230" spans="1:9" s="18" customFormat="1" ht="22.5">
      <c r="A230" s="83"/>
      <c r="B230" s="84"/>
      <c r="C230" s="15"/>
      <c r="D230" s="27"/>
      <c r="E230" s="36" t="s">
        <v>174</v>
      </c>
      <c r="F230" s="28"/>
      <c r="G230" s="22"/>
      <c r="I230" s="49"/>
    </row>
    <row r="231" spans="1:9" s="18" customFormat="1" ht="13.5" customHeight="1">
      <c r="A231" s="83"/>
      <c r="B231" s="83"/>
      <c r="C231" s="15"/>
      <c r="D231" s="19"/>
      <c r="E231" s="20"/>
      <c r="F231" s="34"/>
      <c r="G231" s="16"/>
      <c r="I231" s="49"/>
    </row>
    <row r="232" spans="1:9" s="18" customFormat="1" ht="20.100000000000001" customHeight="1">
      <c r="A232" s="83"/>
      <c r="B232" s="83"/>
      <c r="C232" s="15"/>
      <c r="D232" s="16"/>
      <c r="F232" s="35" t="s">
        <v>176</v>
      </c>
      <c r="G232" s="22"/>
      <c r="I232" s="49"/>
    </row>
    <row r="233" spans="1:9" s="18" customFormat="1" ht="22.5">
      <c r="A233" s="83"/>
      <c r="B233" s="84"/>
      <c r="C233" s="15"/>
      <c r="D233" s="27"/>
      <c r="E233" s="36" t="s">
        <v>90</v>
      </c>
      <c r="F233" s="28"/>
      <c r="G233" s="22"/>
      <c r="I233" s="49"/>
    </row>
    <row r="234" spans="1:9" s="18" customFormat="1" ht="22.5">
      <c r="A234" s="83"/>
      <c r="B234" s="84"/>
      <c r="C234" s="15"/>
      <c r="D234" s="27"/>
      <c r="E234" s="36" t="s">
        <v>174</v>
      </c>
      <c r="F234" s="28"/>
      <c r="G234" s="22"/>
      <c r="I234" s="49"/>
    </row>
    <row r="235" spans="1:9" s="18" customFormat="1" ht="13.5" customHeight="1">
      <c r="A235" s="83"/>
      <c r="B235" s="83"/>
      <c r="C235" s="15"/>
      <c r="D235" s="19"/>
      <c r="E235" s="20"/>
      <c r="F235" s="34"/>
      <c r="G235" s="16"/>
      <c r="I235" s="49"/>
    </row>
    <row r="236" spans="1:9" s="18" customFormat="1" ht="20.100000000000001" customHeight="1">
      <c r="A236" s="83"/>
      <c r="B236" s="83"/>
      <c r="C236" s="15"/>
      <c r="D236" s="16"/>
      <c r="F236" s="35" t="s">
        <v>177</v>
      </c>
      <c r="G236" s="22"/>
      <c r="I236" s="49"/>
    </row>
    <row r="237" spans="1:9" s="18" customFormat="1" ht="22.5">
      <c r="A237" s="83"/>
      <c r="B237" s="84"/>
      <c r="C237" s="15"/>
      <c r="D237" s="27"/>
      <c r="E237" s="26" t="s">
        <v>90</v>
      </c>
      <c r="F237" s="28"/>
      <c r="G237" s="22"/>
      <c r="I237" s="49"/>
    </row>
    <row r="238" spans="1:9" s="18" customFormat="1" ht="19.5">
      <c r="A238" s="83"/>
      <c r="B238" s="84"/>
      <c r="C238" s="15"/>
      <c r="D238" s="27"/>
      <c r="E238" s="26" t="s">
        <v>91</v>
      </c>
      <c r="F238" s="28"/>
      <c r="G238" s="22"/>
      <c r="I238" s="49"/>
    </row>
    <row r="239" spans="1:9" s="18" customFormat="1" ht="22.5">
      <c r="A239" s="83"/>
      <c r="B239" s="84"/>
      <c r="C239" s="15"/>
      <c r="D239" s="27"/>
      <c r="E239" s="36" t="s">
        <v>174</v>
      </c>
      <c r="F239" s="28"/>
      <c r="G239" s="22"/>
      <c r="I239" s="49"/>
    </row>
    <row r="240" spans="1:9" s="18" customFormat="1" ht="19.5">
      <c r="A240" s="83"/>
      <c r="B240" s="84"/>
      <c r="C240" s="15"/>
      <c r="D240" s="27"/>
      <c r="E240" s="26" t="s">
        <v>92</v>
      </c>
      <c r="F240" s="28"/>
      <c r="G240" s="22"/>
      <c r="I240" s="49"/>
    </row>
    <row r="242" spans="1:83" s="29" customFormat="1" ht="17.100000000000001" customHeight="1">
      <c r="A242" s="29" t="s">
        <v>328</v>
      </c>
    </row>
    <row r="244" spans="1:83" s="120" customFormat="1" ht="14.25">
      <c r="A244" s="220" t="s">
        <v>53</v>
      </c>
      <c r="B244" s="120" t="s">
        <v>256</v>
      </c>
      <c r="C244" s="127"/>
      <c r="D244" s="129"/>
      <c r="E244" s="508"/>
      <c r="F244" s="379" t="s">
        <v>256</v>
      </c>
      <c r="G244" s="379" t="s">
        <v>256</v>
      </c>
      <c r="H244" s="379" t="s">
        <v>256</v>
      </c>
      <c r="I244" s="382"/>
      <c r="J244" s="380"/>
      <c r="K244" s="381"/>
      <c r="M244" s="513" t="str">
        <f>IF(ISERROR(INDEX(kind_of_nameforms,MATCH(E244,kind_of_forms,0),1)),"",INDEX(kind_of_nameforms,MATCH(E244,kind_of_forms,0),1))</f>
        <v/>
      </c>
    </row>
    <row r="247" spans="1:83" ht="15">
      <c r="A247" s="29" t="s">
        <v>450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38"/>
      <c r="V247" s="29"/>
      <c r="W247" s="29"/>
    </row>
    <row r="248" spans="1:83" ht="15">
      <c r="D248" s="115"/>
      <c r="E248" s="115"/>
      <c r="F248" s="115"/>
      <c r="G248" s="115"/>
      <c r="H248" s="115"/>
      <c r="I248" s="115"/>
      <c r="J248" s="115"/>
      <c r="K248" s="115"/>
      <c r="L248" s="115"/>
      <c r="U248" s="339"/>
    </row>
    <row r="249" spans="1:83" ht="15" customHeight="1">
      <c r="A249" s="82"/>
      <c r="B249" s="226" t="s">
        <v>451</v>
      </c>
      <c r="C249" s="736"/>
      <c r="D249" s="594">
        <v>1</v>
      </c>
      <c r="E249" s="680"/>
      <c r="F249" s="410"/>
      <c r="G249" s="228">
        <v>0</v>
      </c>
      <c r="H249" s="415"/>
      <c r="I249" s="328"/>
      <c r="J249" s="450" t="s">
        <v>556</v>
      </c>
      <c r="K249" s="163"/>
      <c r="L249" s="340"/>
      <c r="M249" s="284" t="e">
        <f ca="1">mergeValue(H249)</f>
        <v>#NAME?</v>
      </c>
      <c r="N249" s="266"/>
      <c r="O249" s="266"/>
      <c r="P249" s="284" t="str">
        <f>IF(ISERROR(MATCH(Q249,MODesc,0)),"n","y")</f>
        <v>n</v>
      </c>
      <c r="Q249" s="266"/>
      <c r="R249" s="284" t="str">
        <f>K249&amp;"("&amp;L249&amp;")"</f>
        <v>()</v>
      </c>
      <c r="S249" s="226"/>
      <c r="T249" s="226"/>
      <c r="U249" s="326"/>
      <c r="V249" s="226"/>
      <c r="W249" s="226"/>
      <c r="X249" s="226"/>
      <c r="Y249" s="220"/>
      <c r="Z249" s="220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/>
      <c r="BV249" s="220"/>
      <c r="BW249" s="220"/>
      <c r="BX249" s="220"/>
      <c r="BY249" s="220"/>
      <c r="BZ249" s="220"/>
      <c r="CA249" s="220"/>
      <c r="CB249" s="220"/>
      <c r="CC249" s="220"/>
      <c r="CD249" s="220"/>
      <c r="CE249" s="220"/>
    </row>
    <row r="250" spans="1:83" ht="15" customHeight="1">
      <c r="A250" s="82"/>
      <c r="B250" s="82"/>
      <c r="C250" s="736"/>
      <c r="D250" s="594"/>
      <c r="E250" s="680"/>
      <c r="F250" s="328"/>
      <c r="G250" s="329"/>
      <c r="H250" s="163" t="s">
        <v>449</v>
      </c>
      <c r="I250" s="329"/>
      <c r="J250" s="329"/>
      <c r="K250" s="341"/>
      <c r="L250" s="340"/>
      <c r="M250" s="266"/>
      <c r="N250" s="266"/>
      <c r="O250" s="266"/>
      <c r="P250" s="266"/>
      <c r="Q250" s="284"/>
      <c r="R250" s="266"/>
      <c r="S250" s="226"/>
      <c r="T250" s="226"/>
      <c r="U250" s="326"/>
      <c r="V250" s="226"/>
      <c r="W250" s="226"/>
      <c r="X250" s="226"/>
      <c r="Y250" s="220"/>
      <c r="Z250" s="220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275"/>
      <c r="BV250" s="220"/>
      <c r="BW250" s="220"/>
      <c r="BX250" s="220"/>
      <c r="BY250" s="220"/>
      <c r="BZ250" s="220"/>
      <c r="CA250" s="220"/>
      <c r="CB250" s="220"/>
      <c r="CC250" s="220"/>
      <c r="CD250" s="220"/>
      <c r="CE250" s="220"/>
    </row>
    <row r="251" spans="1:83" ht="15">
      <c r="Q251" s="220"/>
      <c r="U251" s="339"/>
    </row>
    <row r="252" spans="1:83" ht="15">
      <c r="A252" s="29" t="s">
        <v>452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42"/>
      <c r="R252" s="29"/>
      <c r="S252" s="29"/>
      <c r="T252" s="29"/>
      <c r="U252" s="338"/>
      <c r="V252" s="29"/>
      <c r="W252" s="29"/>
    </row>
    <row r="253" spans="1:83" ht="15">
      <c r="F253" s="115"/>
      <c r="G253" s="115"/>
      <c r="H253" s="115"/>
      <c r="I253" s="115"/>
      <c r="J253" s="115"/>
      <c r="K253" s="115"/>
      <c r="L253" s="115"/>
      <c r="Q253" s="220"/>
      <c r="U253" s="339"/>
    </row>
    <row r="254" spans="1:83" ht="15" customHeight="1">
      <c r="A254" s="82"/>
      <c r="B254" s="226" t="s">
        <v>451</v>
      </c>
      <c r="C254" s="737"/>
      <c r="D254" s="327"/>
      <c r="E254" s="327"/>
      <c r="F254" s="738"/>
      <c r="G254" s="594">
        <v>0</v>
      </c>
      <c r="H254" s="596"/>
      <c r="I254" s="328"/>
      <c r="J254" s="450" t="s">
        <v>556</v>
      </c>
      <c r="K254" s="163"/>
      <c r="L254" s="340"/>
      <c r="M254" s="284" t="e">
        <f ca="1">mergeValue(H254)</f>
        <v>#NAME?</v>
      </c>
      <c r="N254" s="266"/>
      <c r="O254" s="266"/>
      <c r="P254" s="266"/>
      <c r="Q254" s="266"/>
      <c r="R254" s="284" t="str">
        <f>K254&amp;"("&amp;L254&amp;")"</f>
        <v>()</v>
      </c>
      <c r="S254" s="226"/>
      <c r="T254" s="226"/>
      <c r="U254" s="326"/>
      <c r="V254" s="226"/>
      <c r="W254" s="226"/>
      <c r="X254" s="226"/>
      <c r="Y254" s="220"/>
      <c r="Z254" s="220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  <c r="BL254" s="275"/>
      <c r="BM254" s="275"/>
      <c r="BN254" s="275"/>
      <c r="BO254" s="275"/>
      <c r="BP254" s="275"/>
      <c r="BQ254" s="275"/>
      <c r="BR254" s="275"/>
      <c r="BS254" s="275"/>
      <c r="BT254" s="275"/>
      <c r="BU254" s="275"/>
      <c r="BV254" s="220"/>
      <c r="BW254" s="220"/>
      <c r="BX254" s="220"/>
      <c r="BY254" s="220"/>
      <c r="BZ254" s="220"/>
      <c r="CA254" s="220"/>
      <c r="CB254" s="220"/>
      <c r="CC254" s="220"/>
      <c r="CD254" s="220"/>
      <c r="CE254" s="220"/>
    </row>
    <row r="255" spans="1:83" ht="15" customHeight="1">
      <c r="A255" s="82"/>
      <c r="B255" s="82"/>
      <c r="C255" s="737"/>
      <c r="D255" s="327"/>
      <c r="E255" s="327"/>
      <c r="F255" s="738"/>
      <c r="G255" s="594"/>
      <c r="H255" s="596"/>
      <c r="I255" s="329"/>
      <c r="J255" s="329"/>
      <c r="K255" s="163" t="s">
        <v>4</v>
      </c>
      <c r="L255" s="340"/>
      <c r="M255" s="266"/>
      <c r="N255" s="266"/>
      <c r="O255" s="266"/>
      <c r="P255" s="266"/>
      <c r="Q255" s="284"/>
      <c r="R255" s="266"/>
      <c r="S255" s="226"/>
      <c r="T255" s="226"/>
      <c r="U255" s="326"/>
      <c r="V255" s="226"/>
      <c r="W255" s="226"/>
      <c r="X255" s="226"/>
      <c r="Y255" s="220"/>
      <c r="Z255" s="220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  <c r="BL255" s="275"/>
      <c r="BM255" s="275"/>
      <c r="BN255" s="275"/>
      <c r="BO255" s="275"/>
      <c r="BP255" s="275"/>
      <c r="BQ255" s="275"/>
      <c r="BR255" s="275"/>
      <c r="BS255" s="275"/>
      <c r="BT255" s="275"/>
      <c r="BU255" s="275"/>
      <c r="BV255" s="220"/>
      <c r="BW255" s="220"/>
      <c r="BX255" s="220"/>
      <c r="BY255" s="220"/>
      <c r="BZ255" s="220"/>
      <c r="CA255" s="220"/>
      <c r="CB255" s="220"/>
      <c r="CC255" s="220"/>
      <c r="CD255" s="220"/>
      <c r="CE255" s="220"/>
    </row>
    <row r="256" spans="1:83" ht="15">
      <c r="Q256" s="220"/>
      <c r="U256" s="339"/>
    </row>
    <row r="257" spans="1:83" ht="15">
      <c r="A257" s="29" t="s">
        <v>453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42"/>
      <c r="R257" s="29"/>
      <c r="S257" s="29"/>
      <c r="T257" s="29"/>
      <c r="U257" s="338"/>
      <c r="V257" s="29"/>
      <c r="W257" s="29"/>
    </row>
    <row r="258" spans="1:83" ht="15">
      <c r="Q258" s="220"/>
      <c r="U258" s="339"/>
    </row>
    <row r="259" spans="1:83" ht="15" customHeight="1">
      <c r="A259" s="82"/>
      <c r="B259" s="226" t="s">
        <v>451</v>
      </c>
      <c r="C259" s="453"/>
      <c r="E259" s="224"/>
      <c r="I259" s="294"/>
      <c r="J259" s="228">
        <v>0</v>
      </c>
      <c r="K259" s="452"/>
      <c r="L259" s="325"/>
      <c r="M259" s="284" t="e">
        <f ca="1">mergeValue(H259)</f>
        <v>#NAME?</v>
      </c>
      <c r="N259" s="266"/>
      <c r="O259" s="266"/>
      <c r="P259" s="266"/>
      <c r="Q259" s="266"/>
      <c r="R259" s="284" t="str">
        <f>K259&amp;" ("&amp;L259&amp;")"</f>
        <v xml:space="preserve"> ()</v>
      </c>
      <c r="S259" s="226"/>
      <c r="T259" s="226"/>
      <c r="U259" s="326"/>
      <c r="V259" s="226"/>
      <c r="W259" s="226"/>
      <c r="X259" s="226"/>
      <c r="Y259" s="220"/>
      <c r="Z259" s="220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  <c r="BL259" s="275"/>
      <c r="BM259" s="275"/>
      <c r="BN259" s="275"/>
      <c r="BO259" s="275"/>
      <c r="BP259" s="275"/>
      <c r="BQ259" s="275"/>
      <c r="BR259" s="275"/>
      <c r="BS259" s="275"/>
      <c r="BT259" s="275"/>
      <c r="BU259" s="275"/>
      <c r="BV259" s="220"/>
      <c r="BW259" s="220"/>
      <c r="BX259" s="220"/>
      <c r="BY259" s="220"/>
      <c r="BZ259" s="220"/>
      <c r="CA259" s="220"/>
      <c r="CB259" s="220"/>
      <c r="CC259" s="220"/>
      <c r="CD259" s="220"/>
      <c r="CE259" s="220"/>
    </row>
    <row r="261" spans="1:83" ht="11.25"/>
    <row r="262" spans="1:83" s="29" customFormat="1" ht="11.25">
      <c r="A262" s="29" t="s">
        <v>637</v>
      </c>
    </row>
    <row r="263" spans="1:83" ht="11.25"/>
    <row r="264" spans="1:83" s="30" customFormat="1" ht="19.5" customHeight="1">
      <c r="A264" s="1"/>
      <c r="B264" s="226"/>
      <c r="C264" s="79"/>
      <c r="D264" s="227"/>
      <c r="E264" s="360"/>
      <c r="F264" s="464"/>
      <c r="G264" s="380"/>
      <c r="H264" s="361"/>
      <c r="I264" s="284"/>
      <c r="J264" s="284"/>
    </row>
    <row r="265" spans="1:83" ht="11.25"/>
    <row r="266" spans="1:83" ht="11.25"/>
    <row r="267" spans="1:83" s="29" customFormat="1" ht="11.25">
      <c r="A267" s="29" t="s">
        <v>669</v>
      </c>
    </row>
    <row r="268" spans="1:83" ht="11.25"/>
    <row r="269" spans="1:83" s="30" customFormat="1" ht="20.100000000000001" customHeight="1">
      <c r="A269" s="209"/>
      <c r="B269" s="226"/>
      <c r="C269" s="79"/>
      <c r="D269" s="651"/>
      <c r="E269" s="640"/>
      <c r="F269" s="645"/>
      <c r="G269" s="362"/>
      <c r="H269" s="479"/>
      <c r="I269" s="479"/>
      <c r="J269" s="464"/>
      <c r="K269" s="362" t="s">
        <v>500</v>
      </c>
      <c r="L269" s="632" t="s">
        <v>649</v>
      </c>
      <c r="M269" s="522"/>
      <c r="N269" s="284"/>
      <c r="O269" s="284"/>
    </row>
    <row r="270" spans="1:83" s="30" customFormat="1" ht="20.100000000000001" customHeight="1">
      <c r="A270" s="209"/>
      <c r="B270" s="226"/>
      <c r="C270" s="79"/>
      <c r="D270" s="651"/>
      <c r="E270" s="640"/>
      <c r="F270" s="645"/>
      <c r="G270" s="105"/>
      <c r="H270" s="519" t="s">
        <v>278</v>
      </c>
      <c r="I270" s="366"/>
      <c r="J270" s="366"/>
      <c r="K270" s="364"/>
      <c r="L270" s="632"/>
      <c r="M270" s="522"/>
      <c r="N270" s="284"/>
      <c r="O270" s="284"/>
    </row>
    <row r="271" spans="1:83" ht="11.25"/>
    <row r="272" spans="1:83" ht="11.25"/>
    <row r="273" spans="1:15" s="29" customFormat="1" ht="11.25">
      <c r="A273" s="29" t="s">
        <v>685</v>
      </c>
    </row>
    <row r="274" spans="1:15" ht="11.25"/>
    <row r="275" spans="1:15" s="30" customFormat="1" ht="20.100000000000001" customHeight="1">
      <c r="A275" s="209"/>
      <c r="B275" s="226"/>
      <c r="C275" s="79"/>
      <c r="D275" s="651"/>
      <c r="E275" s="640"/>
      <c r="F275" s="645"/>
      <c r="G275" s="362"/>
      <c r="H275" s="479"/>
      <c r="I275" s="479"/>
      <c r="J275" s="551"/>
      <c r="K275" s="362" t="s">
        <v>500</v>
      </c>
      <c r="L275" s="632" t="s">
        <v>649</v>
      </c>
      <c r="M275" s="522"/>
      <c r="N275" s="284"/>
      <c r="O275" s="284"/>
    </row>
    <row r="276" spans="1:15" s="30" customFormat="1" ht="20.100000000000001" customHeight="1">
      <c r="A276" s="209"/>
      <c r="B276" s="226"/>
      <c r="C276" s="79"/>
      <c r="D276" s="651"/>
      <c r="E276" s="640"/>
      <c r="F276" s="645"/>
      <c r="G276" s="105"/>
      <c r="H276" s="519" t="s">
        <v>278</v>
      </c>
      <c r="I276" s="366"/>
      <c r="J276" s="366"/>
      <c r="K276" s="364"/>
      <c r="L276" s="632"/>
      <c r="M276" s="522"/>
      <c r="N276" s="284"/>
      <c r="O276" s="284"/>
    </row>
    <row r="277" spans="1:15" ht="11.25"/>
    <row r="278" spans="1:15" ht="11.25"/>
    <row r="279" spans="1:15" s="29" customFormat="1" ht="11.25">
      <c r="A279" s="29" t="s">
        <v>670</v>
      </c>
    </row>
    <row r="280" spans="1:15" ht="11.25"/>
    <row r="281" spans="1:15" s="30" customFormat="1" ht="20.100000000000001" customHeight="1">
      <c r="A281" s="209"/>
      <c r="B281" s="226"/>
      <c r="C281" s="79"/>
      <c r="D281" s="227"/>
      <c r="E281" s="534"/>
      <c r="F281" s="535"/>
      <c r="G281" s="362"/>
      <c r="H281" s="479"/>
      <c r="I281" s="479"/>
      <c r="J281" s="464"/>
      <c r="K281" s="362" t="s">
        <v>500</v>
      </c>
      <c r="L281" s="515"/>
      <c r="M281" s="522"/>
      <c r="N281" s="284"/>
      <c r="O281" s="284"/>
    </row>
    <row r="282" spans="1:15" ht="11.25"/>
    <row r="283" spans="1:15" ht="11.25"/>
    <row r="284" spans="1:15" s="29" customFormat="1" ht="11.25">
      <c r="A284" s="29" t="s">
        <v>676</v>
      </c>
    </row>
    <row r="285" spans="1:15" ht="11.25"/>
    <row r="286" spans="1:15" s="30" customFormat="1" ht="20.100000000000001" customHeight="1">
      <c r="A286" s="209"/>
      <c r="B286" s="226"/>
      <c r="C286" s="79"/>
      <c r="D286" s="227"/>
      <c r="E286" s="534"/>
      <c r="F286" s="535"/>
      <c r="G286" s="362"/>
      <c r="H286" s="479"/>
      <c r="I286" s="479"/>
      <c r="J286" s="551"/>
      <c r="K286" s="362" t="s">
        <v>500</v>
      </c>
      <c r="L286" s="515"/>
      <c r="M286" s="522"/>
      <c r="N286" s="284"/>
      <c r="O286" s="284"/>
    </row>
    <row r="289" spans="1:20" s="29" customFormat="1" ht="17.100000000000001" customHeight="1">
      <c r="A289" s="29" t="s">
        <v>541</v>
      </c>
    </row>
    <row r="291" spans="1:20" s="168" customFormat="1" ht="409.5">
      <c r="A291" s="631">
        <v>1</v>
      </c>
      <c r="B291" s="285"/>
      <c r="C291" s="285"/>
      <c r="D291" s="285"/>
      <c r="F291" s="228" t="e">
        <f ca="1">"2." &amp;mergeValue(A291)</f>
        <v>#NAME?</v>
      </c>
      <c r="G291" s="465" t="s">
        <v>528</v>
      </c>
      <c r="H291" s="385"/>
      <c r="I291" s="169" t="s">
        <v>628</v>
      </c>
      <c r="J291" s="397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</row>
    <row r="292" spans="1:20" s="168" customFormat="1" ht="90">
      <c r="A292" s="631"/>
      <c r="B292" s="285"/>
      <c r="C292" s="285"/>
      <c r="D292" s="285"/>
      <c r="F292" s="228" t="e">
        <f ca="1">"3." &amp;mergeValue(A292)</f>
        <v>#NAME?</v>
      </c>
      <c r="G292" s="465" t="s">
        <v>529</v>
      </c>
      <c r="H292" s="385"/>
      <c r="I292" s="169" t="s">
        <v>626</v>
      </c>
      <c r="J292" s="397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</row>
    <row r="293" spans="1:20" s="168" customFormat="1" ht="45">
      <c r="A293" s="631"/>
      <c r="B293" s="285"/>
      <c r="C293" s="285"/>
      <c r="D293" s="285"/>
      <c r="F293" s="228" t="e">
        <f ca="1">"4."&amp;mergeValue(A293)</f>
        <v>#NAME?</v>
      </c>
      <c r="G293" s="465" t="s">
        <v>530</v>
      </c>
      <c r="H293" s="386" t="s">
        <v>500</v>
      </c>
      <c r="I293" s="169"/>
      <c r="J293" s="397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</row>
    <row r="294" spans="1:20" s="168" customFormat="1" ht="101.25">
      <c r="A294" s="631"/>
      <c r="B294" s="631">
        <v>1</v>
      </c>
      <c r="C294" s="403"/>
      <c r="D294" s="403"/>
      <c r="F294" s="228" t="e">
        <f ca="1">"4."&amp;mergeValue(A294) &amp;"."&amp;mergeValue(B294)</f>
        <v>#NAME?</v>
      </c>
      <c r="G294" s="392" t="s">
        <v>630</v>
      </c>
      <c r="H294" s="385" t="str">
        <f>IF(region_name="","",region_name)</f>
        <v>Краснодарский край</v>
      </c>
      <c r="I294" s="169" t="s">
        <v>533</v>
      </c>
      <c r="J294" s="397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</row>
    <row r="295" spans="1:20" s="168" customFormat="1" ht="191.25">
      <c r="A295" s="631"/>
      <c r="B295" s="631"/>
      <c r="C295" s="631">
        <v>1</v>
      </c>
      <c r="D295" s="403"/>
      <c r="F295" s="228" t="e">
        <f ca="1">"4."&amp;mergeValue(A295) &amp;"."&amp;mergeValue(B295)&amp;"."&amp;mergeValue(C295)</f>
        <v>#NAME?</v>
      </c>
      <c r="G295" s="402" t="s">
        <v>531</v>
      </c>
      <c r="H295" s="385"/>
      <c r="I295" s="169" t="s">
        <v>534</v>
      </c>
      <c r="J295" s="397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</row>
    <row r="296" spans="1:20" s="168" customFormat="1" ht="33.75" customHeight="1">
      <c r="A296" s="631"/>
      <c r="B296" s="631"/>
      <c r="C296" s="631"/>
      <c r="D296" s="403">
        <v>1</v>
      </c>
      <c r="F296" s="228" t="e">
        <f ca="1">"4."&amp;mergeValue(A296) &amp;"."&amp;mergeValue(B296)&amp;"."&amp;mergeValue(C296)&amp;"."&amp;mergeValue(D296)</f>
        <v>#NAME?</v>
      </c>
      <c r="G296" s="468" t="s">
        <v>532</v>
      </c>
      <c r="H296" s="385"/>
      <c r="I296" s="632" t="s">
        <v>629</v>
      </c>
      <c r="J296" s="397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</row>
    <row r="297" spans="1:20" s="168" customFormat="1" ht="18.75">
      <c r="A297" s="631"/>
      <c r="B297" s="631"/>
      <c r="C297" s="631"/>
      <c r="D297" s="403"/>
      <c r="F297" s="472"/>
      <c r="G297" s="473" t="s">
        <v>4</v>
      </c>
      <c r="H297" s="474"/>
      <c r="I297" s="632"/>
      <c r="J297" s="397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</row>
    <row r="298" spans="1:20" s="168" customFormat="1" ht="18.75">
      <c r="A298" s="631"/>
      <c r="B298" s="631"/>
      <c r="C298" s="403"/>
      <c r="D298" s="403"/>
      <c r="F298" s="399"/>
      <c r="G298" s="148" t="s">
        <v>449</v>
      </c>
      <c r="H298" s="400"/>
      <c r="I298" s="401"/>
      <c r="J298" s="397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</row>
    <row r="299" spans="1:20" s="168" customFormat="1" ht="18.75">
      <c r="A299" s="631"/>
      <c r="B299" s="285"/>
      <c r="C299" s="285"/>
      <c r="D299" s="285"/>
      <c r="F299" s="399"/>
      <c r="G299" s="163" t="s">
        <v>540</v>
      </c>
      <c r="H299" s="400"/>
      <c r="I299" s="401"/>
      <c r="J299" s="397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</row>
    <row r="300" spans="1:20" s="168" customFormat="1" ht="18.75">
      <c r="A300" s="285"/>
      <c r="B300" s="285"/>
      <c r="C300" s="285"/>
      <c r="D300" s="285"/>
      <c r="F300" s="399"/>
      <c r="G300" s="192" t="s">
        <v>539</v>
      </c>
      <c r="H300" s="400"/>
      <c r="I300" s="401"/>
      <c r="J300" s="397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</row>
  </sheetData>
  <sheetProtection formatColumns="0" formatRows="0"/>
  <dataConsolidate/>
  <mergeCells count="235">
    <mergeCell ref="AL184:AL189"/>
    <mergeCell ref="U154:U155"/>
    <mergeCell ref="Y184:Y185"/>
    <mergeCell ref="N166:AL166"/>
    <mergeCell ref="N167:AL167"/>
    <mergeCell ref="O116:V116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AA82:AA83"/>
    <mergeCell ref="AB82:AB83"/>
    <mergeCell ref="T200:T202"/>
    <mergeCell ref="R200:R202"/>
    <mergeCell ref="S200:S202"/>
    <mergeCell ref="X184:X185"/>
    <mergeCell ref="R184:R186"/>
    <mergeCell ref="T184:T186"/>
    <mergeCell ref="W184:W185"/>
    <mergeCell ref="J136:J139"/>
    <mergeCell ref="T137:T138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U82:U83"/>
    <mergeCell ref="O77:AC77"/>
    <mergeCell ref="O78:AC78"/>
    <mergeCell ref="O79:AC79"/>
    <mergeCell ref="O80:AC80"/>
    <mergeCell ref="O81:AC81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O115:V115"/>
    <mergeCell ref="Y98:Y99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F254:F255"/>
    <mergeCell ref="G254:G255"/>
    <mergeCell ref="V200:V201"/>
    <mergeCell ref="Q200:Q203"/>
    <mergeCell ref="U200:U202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S120:S121"/>
    <mergeCell ref="R66:R67"/>
    <mergeCell ref="O148:V148"/>
    <mergeCell ref="O97:AA97"/>
    <mergeCell ref="Y82:Y83"/>
    <mergeCell ref="Z82:Z83"/>
    <mergeCell ref="O114:V114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7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 V82" xr:uid="{00000000-0002-0000-37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 xr:uid="{00000000-0002-0000-37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82 AA82:AA83" xr:uid="{00000000-0002-0000-3700-000003000000}"/>
    <dataValidation allowBlank="1" promptTitle="checkPeriodRange" sqref="V100 V98 Q155 Q138 Q121 Q51 Q35 Q67 Q83 AF185:AK185 AG170:AL170 X83" xr:uid="{00000000-0002-0000-3700-000004000000}"/>
    <dataValidation type="list" allowBlank="1" showInputMessage="1" showErrorMessage="1" errorTitle="Ошибка" error="Выберите значение из списка" sqref="U196" xr:uid="{00000000-0002-0000-37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7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7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7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7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7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7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7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7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7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7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7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7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7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700-000013000000}">
      <formula1>900</formula1>
    </dataValidation>
    <dataValidation allowBlank="1" sqref="S68:S73 S36:S41 S52:S57 S84:S89 Z84:Z88" xr:uid="{00000000-0002-0000-37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7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7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7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537</v>
      </c>
    </row>
    <row r="3" spans="2:4" ht="67.5">
      <c r="B3" s="47" t="s">
        <v>431</v>
      </c>
    </row>
    <row r="4" spans="2:4" ht="33.75">
      <c r="B4" s="47" t="s">
        <v>689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538</v>
      </c>
    </row>
    <row r="10" spans="2:4" ht="56.25">
      <c r="B10" s="47" t="s">
        <v>688</v>
      </c>
    </row>
    <row r="11" spans="2:4" ht="12.75">
      <c r="B11" s="297" t="s">
        <v>427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295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299" t="s">
        <v>378</v>
      </c>
    </row>
    <row r="26" spans="2:2">
      <c r="B26" s="45" t="s">
        <v>334</v>
      </c>
    </row>
    <row r="27" spans="2:2" ht="22.5">
      <c r="B27" s="298" t="s">
        <v>510</v>
      </c>
    </row>
    <row r="28" spans="2:2" ht="56.25">
      <c r="B28" s="298" t="s">
        <v>509</v>
      </c>
    </row>
    <row r="29" spans="2:2">
      <c r="B29" s="373" t="s">
        <v>428</v>
      </c>
    </row>
    <row r="30" spans="2:2" ht="22.5">
      <c r="B30" s="298" t="s">
        <v>429</v>
      </c>
    </row>
    <row r="32" spans="2:2">
      <c r="B32" s="353" t="s">
        <v>483</v>
      </c>
    </row>
    <row r="33" spans="1:2" ht="14.25">
      <c r="A33" s="354">
        <v>1</v>
      </c>
      <c r="B33" s="355" t="s">
        <v>484</v>
      </c>
    </row>
    <row r="34" spans="1:2" ht="14.25">
      <c r="A34" s="354">
        <v>2</v>
      </c>
      <c r="B34" s="355" t="s">
        <v>485</v>
      </c>
    </row>
    <row r="35" spans="1:2">
      <c r="B35" s="353" t="s">
        <v>486</v>
      </c>
    </row>
    <row r="36" spans="1:2">
      <c r="B36" s="355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4"/>
  <sheetViews>
    <sheetView showGridLines="0" topLeftCell="C3" zoomScaleNormal="100" workbookViewId="0">
      <selection activeCell="K18" sqref="K18"/>
    </sheetView>
  </sheetViews>
  <sheetFormatPr defaultRowHeight="14.25"/>
  <cols>
    <col min="1" max="1" width="9.140625" style="118" hidden="1" customWidth="1"/>
    <col min="2" max="2" width="9.140625" style="30" hidden="1" customWidth="1"/>
    <col min="3" max="3" width="3.7109375" style="311" customWidth="1"/>
    <col min="4" max="4" width="6.28515625" style="30" customWidth="1"/>
    <col min="5" max="5" width="46.42578125" style="30" customWidth="1"/>
    <col min="6" max="6" width="3.7109375" style="30" customWidth="1"/>
    <col min="7" max="7" width="5.7109375" style="30" customWidth="1"/>
    <col min="8" max="8" width="41.42578125" style="30" bestFit="1" customWidth="1"/>
    <col min="9" max="9" width="3.7109375" style="30" customWidth="1"/>
    <col min="10" max="10" width="5.7109375" style="30" customWidth="1"/>
    <col min="11" max="11" width="32.5703125" style="30" customWidth="1"/>
    <col min="12" max="12" width="14.85546875" style="30" customWidth="1"/>
    <col min="13" max="13" width="3.7109375" style="284" hidden="1" customWidth="1"/>
    <col min="14" max="16" width="9.140625" style="284" hidden="1" customWidth="1"/>
    <col min="17" max="17" width="25.7109375" style="284" hidden="1" customWidth="1"/>
    <col min="18" max="18" width="14.42578125" style="284" hidden="1" customWidth="1"/>
    <col min="19" max="22" width="9.140625" style="414"/>
    <col min="23" max="16384" width="9.140625" style="30"/>
  </cols>
  <sheetData>
    <row r="1" spans="1:256" s="266" customFormat="1" ht="16.5" hidden="1" customHeight="1">
      <c r="C1" s="303"/>
      <c r="H1" s="303"/>
      <c r="I1" s="303"/>
      <c r="J1" s="303"/>
      <c r="K1" s="303" t="s">
        <v>552</v>
      </c>
      <c r="L1" s="417" t="s">
        <v>447</v>
      </c>
      <c r="M1" s="451" t="s">
        <v>551</v>
      </c>
      <c r="N1" s="451"/>
      <c r="O1" s="451"/>
      <c r="P1" s="451"/>
      <c r="Q1" s="451"/>
      <c r="R1" s="451"/>
      <c r="S1" s="451"/>
      <c r="T1" s="451"/>
      <c r="U1" s="451"/>
      <c r="V1" s="451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  <c r="FF1" s="417"/>
      <c r="FG1" s="417"/>
      <c r="FH1" s="417"/>
      <c r="FI1" s="417"/>
      <c r="FJ1" s="417"/>
      <c r="FK1" s="417"/>
      <c r="FL1" s="417"/>
      <c r="FM1" s="417"/>
      <c r="FN1" s="417"/>
      <c r="FO1" s="417"/>
      <c r="FP1" s="417"/>
      <c r="FQ1" s="417"/>
      <c r="FR1" s="417"/>
      <c r="FS1" s="417"/>
      <c r="FT1" s="417"/>
      <c r="FU1" s="417"/>
      <c r="FV1" s="417"/>
      <c r="FW1" s="417"/>
      <c r="FX1" s="417"/>
      <c r="FY1" s="417"/>
      <c r="FZ1" s="417"/>
      <c r="GA1" s="417"/>
      <c r="GB1" s="417"/>
      <c r="GC1" s="417"/>
      <c r="GD1" s="417"/>
      <c r="GE1" s="417"/>
      <c r="GF1" s="417"/>
      <c r="GG1" s="417"/>
      <c r="GH1" s="417"/>
      <c r="GI1" s="417"/>
      <c r="GJ1" s="417"/>
      <c r="GK1" s="417"/>
      <c r="GL1" s="417"/>
      <c r="GM1" s="417"/>
      <c r="GN1" s="417"/>
      <c r="GO1" s="417"/>
      <c r="GP1" s="417"/>
      <c r="GQ1" s="417"/>
      <c r="GR1" s="417"/>
      <c r="GS1" s="417"/>
      <c r="GT1" s="417"/>
      <c r="GU1" s="417"/>
      <c r="GV1" s="417"/>
      <c r="GW1" s="417"/>
      <c r="GX1" s="417"/>
      <c r="GY1" s="417"/>
      <c r="GZ1" s="417"/>
      <c r="HA1" s="417"/>
      <c r="HB1" s="417"/>
      <c r="HC1" s="417"/>
      <c r="HD1" s="417"/>
      <c r="HE1" s="417"/>
      <c r="HF1" s="417"/>
      <c r="HG1" s="417"/>
      <c r="HH1" s="417"/>
      <c r="HI1" s="417"/>
      <c r="HJ1" s="417"/>
      <c r="HK1" s="417"/>
      <c r="HL1" s="417"/>
      <c r="HM1" s="417"/>
      <c r="HN1" s="417"/>
      <c r="HO1" s="417"/>
      <c r="HP1" s="417"/>
      <c r="HQ1" s="417"/>
      <c r="HR1" s="417"/>
      <c r="HS1" s="417"/>
      <c r="HT1" s="417"/>
      <c r="HU1" s="417"/>
      <c r="HV1" s="417"/>
      <c r="HW1" s="417"/>
      <c r="HX1" s="417"/>
      <c r="HY1" s="417"/>
      <c r="HZ1" s="417"/>
      <c r="IA1" s="417"/>
      <c r="IB1" s="417"/>
      <c r="IC1" s="417"/>
      <c r="ID1" s="417"/>
      <c r="IE1" s="417"/>
      <c r="IF1" s="417"/>
      <c r="IG1" s="417"/>
      <c r="IH1" s="417"/>
      <c r="II1" s="417"/>
      <c r="IJ1" s="417"/>
      <c r="IK1" s="417"/>
      <c r="IL1" s="417"/>
      <c r="IM1" s="417"/>
      <c r="IN1" s="417"/>
      <c r="IO1" s="417"/>
      <c r="IP1" s="417"/>
      <c r="IQ1" s="417"/>
      <c r="IR1" s="417"/>
      <c r="IS1" s="417"/>
      <c r="IT1" s="417"/>
      <c r="IU1" s="417"/>
      <c r="IV1" s="417"/>
    </row>
    <row r="2" spans="1:256" s="421" customFormat="1" ht="16.5" hidden="1" customHeight="1">
      <c r="A2" s="418"/>
      <c r="B2" s="418"/>
      <c r="C2" s="419"/>
      <c r="D2" s="418"/>
      <c r="E2" s="418"/>
      <c r="F2" s="418"/>
      <c r="G2" s="418"/>
      <c r="H2" s="418"/>
      <c r="I2" s="418"/>
      <c r="J2" s="418"/>
      <c r="K2" s="418"/>
      <c r="L2" s="418"/>
      <c r="M2" s="451"/>
      <c r="N2" s="451"/>
      <c r="O2" s="451"/>
      <c r="P2" s="451"/>
      <c r="Q2" s="451"/>
      <c r="R2" s="451"/>
      <c r="S2" s="420"/>
      <c r="T2" s="420"/>
      <c r="U2" s="420"/>
      <c r="V2" s="420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</row>
    <row r="3" spans="1:256" s="119" customFormat="1" ht="3" customHeight="1">
      <c r="A3" s="118"/>
      <c r="B3" s="30"/>
      <c r="C3" s="311"/>
      <c r="D3" s="30"/>
      <c r="E3" s="30"/>
      <c r="F3" s="30"/>
      <c r="G3" s="30"/>
      <c r="H3" s="30"/>
      <c r="I3" s="30"/>
      <c r="J3" s="30"/>
      <c r="K3" s="30"/>
      <c r="L3" s="312"/>
      <c r="M3" s="284"/>
      <c r="N3" s="284"/>
      <c r="O3" s="284"/>
      <c r="P3" s="284"/>
      <c r="Q3" s="284"/>
      <c r="R3" s="284"/>
      <c r="S3" s="414"/>
      <c r="T3" s="414"/>
      <c r="U3" s="414"/>
      <c r="V3" s="414"/>
    </row>
    <row r="4" spans="1:256" s="119" customFormat="1" ht="22.5">
      <c r="A4" s="118"/>
      <c r="B4" s="30"/>
      <c r="C4" s="311"/>
      <c r="D4" s="589" t="s">
        <v>443</v>
      </c>
      <c r="E4" s="590"/>
      <c r="F4" s="590"/>
      <c r="G4" s="590"/>
      <c r="H4" s="591"/>
      <c r="I4" s="496"/>
      <c r="M4" s="284"/>
      <c r="N4" s="284"/>
      <c r="O4" s="284"/>
      <c r="P4" s="284"/>
      <c r="Q4" s="284"/>
      <c r="R4" s="284"/>
      <c r="S4" s="414"/>
      <c r="T4" s="414"/>
      <c r="U4" s="414"/>
      <c r="V4" s="414"/>
    </row>
    <row r="5" spans="1:256" s="119" customFormat="1" ht="3" hidden="1" customHeight="1">
      <c r="A5" s="118"/>
      <c r="B5" s="30"/>
      <c r="C5" s="311"/>
      <c r="D5" s="30"/>
      <c r="E5" s="30"/>
      <c r="F5" s="30"/>
      <c r="G5" s="30"/>
      <c r="H5" s="313"/>
      <c r="I5" s="313"/>
      <c r="J5" s="313"/>
      <c r="K5" s="313"/>
      <c r="L5" s="314"/>
      <c r="M5" s="284"/>
      <c r="N5" s="284"/>
      <c r="O5" s="284"/>
      <c r="P5" s="284"/>
      <c r="Q5" s="284"/>
      <c r="R5" s="284"/>
      <c r="S5" s="414"/>
      <c r="T5" s="414"/>
      <c r="U5" s="414"/>
      <c r="V5" s="414"/>
    </row>
    <row r="6" spans="1:256" s="119" customFormat="1" ht="20.100000000000001" hidden="1" customHeight="1">
      <c r="A6" s="120"/>
      <c r="B6" s="120"/>
      <c r="C6" s="311"/>
      <c r="D6" s="592"/>
      <c r="E6" s="592"/>
      <c r="F6" s="593" t="s">
        <v>87</v>
      </c>
      <c r="G6" s="593"/>
      <c r="H6" s="313"/>
      <c r="I6" s="313"/>
      <c r="J6" s="315"/>
      <c r="K6" s="316"/>
      <c r="L6" s="316"/>
      <c r="M6" s="284"/>
      <c r="N6" s="284"/>
      <c r="O6" s="284"/>
      <c r="P6" s="284"/>
      <c r="Q6" s="284"/>
      <c r="R6" s="284"/>
      <c r="S6" s="414"/>
      <c r="T6" s="414"/>
      <c r="U6" s="414"/>
      <c r="V6" s="414"/>
    </row>
    <row r="7" spans="1:256" ht="3" customHeight="1"/>
    <row r="8" spans="1:256" s="119" customFormat="1">
      <c r="A8" s="118"/>
      <c r="B8" s="30"/>
      <c r="C8" s="311"/>
      <c r="D8" s="594" t="s">
        <v>18</v>
      </c>
      <c r="E8" s="594"/>
      <c r="F8" s="594" t="s">
        <v>444</v>
      </c>
      <c r="G8" s="594"/>
      <c r="H8" s="594"/>
      <c r="I8" s="595" t="s">
        <v>445</v>
      </c>
      <c r="J8" s="595"/>
      <c r="K8" s="595"/>
      <c r="L8" s="595"/>
      <c r="M8" s="284"/>
      <c r="N8" s="284"/>
      <c r="O8" s="284"/>
      <c r="P8" s="284"/>
      <c r="Q8" s="284"/>
      <c r="R8" s="284"/>
      <c r="S8" s="414"/>
      <c r="T8" s="414"/>
      <c r="U8" s="414"/>
      <c r="V8" s="414"/>
    </row>
    <row r="9" spans="1:256" s="119" customFormat="1" ht="20.25" customHeight="1">
      <c r="A9" s="118"/>
      <c r="B9" s="30"/>
      <c r="C9" s="311"/>
      <c r="D9" s="318" t="s">
        <v>95</v>
      </c>
      <c r="E9" s="318" t="s">
        <v>446</v>
      </c>
      <c r="F9" s="585" t="s">
        <v>95</v>
      </c>
      <c r="G9" s="586"/>
      <c r="H9" s="319" t="s">
        <v>446</v>
      </c>
      <c r="I9" s="587" t="s">
        <v>95</v>
      </c>
      <c r="J9" s="587"/>
      <c r="K9" s="319" t="s">
        <v>446</v>
      </c>
      <c r="L9" s="319" t="s">
        <v>447</v>
      </c>
      <c r="M9" s="284"/>
      <c r="N9" s="284"/>
      <c r="O9" s="284"/>
      <c r="P9" s="284"/>
      <c r="Q9" s="284"/>
      <c r="R9" s="284"/>
      <c r="S9" s="414"/>
      <c r="T9" s="414"/>
      <c r="U9" s="414"/>
      <c r="V9" s="414"/>
    </row>
    <row r="10" spans="1:256" ht="12" customHeight="1">
      <c r="C10" s="327"/>
      <c r="D10" s="412" t="s">
        <v>96</v>
      </c>
      <c r="E10" s="412" t="s">
        <v>52</v>
      </c>
      <c r="F10" s="588" t="s">
        <v>53</v>
      </c>
      <c r="G10" s="588"/>
      <c r="H10" s="412" t="s">
        <v>54</v>
      </c>
      <c r="I10" s="588" t="s">
        <v>71</v>
      </c>
      <c r="J10" s="588"/>
      <c r="K10" s="412" t="s">
        <v>72</v>
      </c>
      <c r="L10" s="412" t="s">
        <v>186</v>
      </c>
      <c r="M10" s="317"/>
      <c r="N10" s="317"/>
      <c r="O10" s="317"/>
      <c r="P10" s="317"/>
      <c r="Q10" s="317"/>
      <c r="R10" s="317"/>
      <c r="S10" s="413"/>
      <c r="T10" s="413"/>
      <c r="U10" s="413"/>
      <c r="V10" s="413"/>
    </row>
    <row r="11" spans="1:256" s="119" customFormat="1" hidden="1">
      <c r="A11" s="30"/>
      <c r="B11" s="30"/>
      <c r="C11" s="311"/>
      <c r="D11" s="320">
        <v>0</v>
      </c>
      <c r="E11" s="321"/>
      <c r="F11" s="182"/>
      <c r="G11" s="182"/>
      <c r="H11" s="322"/>
      <c r="I11" s="323"/>
      <c r="J11" s="182"/>
      <c r="K11" s="322"/>
      <c r="L11" s="324"/>
      <c r="M11" s="454" t="s">
        <v>559</v>
      </c>
      <c r="N11" s="284"/>
      <c r="O11" s="284"/>
      <c r="P11" s="284" t="s">
        <v>557</v>
      </c>
      <c r="Q11" s="284" t="s">
        <v>558</v>
      </c>
      <c r="R11" s="284" t="s">
        <v>622</v>
      </c>
      <c r="S11" s="414"/>
      <c r="T11" s="414"/>
      <c r="U11" s="414"/>
      <c r="V11" s="414"/>
    </row>
    <row r="12" spans="1:256" customFormat="1" ht="0.95" customHeight="1">
      <c r="A12" s="82"/>
      <c r="B12" s="226" t="s">
        <v>451</v>
      </c>
      <c r="C12" s="597"/>
      <c r="D12" s="594">
        <v>1</v>
      </c>
      <c r="E12" s="598" t="s">
        <v>3063</v>
      </c>
      <c r="F12" s="410"/>
      <c r="G12" s="228">
        <v>0</v>
      </c>
      <c r="H12" s="415"/>
      <c r="I12" s="328"/>
      <c r="J12" s="450" t="s">
        <v>556</v>
      </c>
      <c r="K12" s="163"/>
      <c r="L12" s="340"/>
      <c r="M12" s="284" t="e">
        <f t="shared" ref="M12:M18" ca="1" si="0">mergeValue(H12)</f>
        <v>#NAME?</v>
      </c>
      <c r="N12" s="266"/>
      <c r="O12" s="266"/>
      <c r="P12" s="284" t="str">
        <f>IF(ISERROR(MATCH(Q12,MODesc,0)),"n","y")</f>
        <v>n</v>
      </c>
      <c r="Q12" s="266" t="s">
        <v>3063</v>
      </c>
      <c r="R12" s="284" t="str">
        <f>K12&amp;"("&amp;L12&amp;")"</f>
        <v>()</v>
      </c>
      <c r="S12" s="226"/>
      <c r="T12" s="226"/>
      <c r="U12" s="326"/>
      <c r="V12" s="226"/>
      <c r="W12" s="226"/>
      <c r="X12" s="226"/>
      <c r="Y12" s="220"/>
      <c r="Z12" s="220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</row>
    <row r="13" spans="1:256" customFormat="1" ht="0.95" customHeight="1">
      <c r="A13" s="82"/>
      <c r="B13" s="226" t="s">
        <v>451</v>
      </c>
      <c r="C13" s="597"/>
      <c r="D13" s="594"/>
      <c r="E13" s="599"/>
      <c r="F13" s="600"/>
      <c r="G13" s="594">
        <v>1</v>
      </c>
      <c r="H13" s="596" t="s">
        <v>1032</v>
      </c>
      <c r="I13" s="328"/>
      <c r="J13" s="450" t="s">
        <v>556</v>
      </c>
      <c r="K13" s="163"/>
      <c r="L13" s="340"/>
      <c r="M13" s="284" t="e">
        <f t="shared" ca="1" si="0"/>
        <v>#NAME?</v>
      </c>
      <c r="N13" s="266"/>
      <c r="O13" s="266"/>
      <c r="P13" s="266"/>
      <c r="Q13" s="266"/>
      <c r="R13" s="284" t="str">
        <f>K13&amp;"("&amp;L13&amp;")"</f>
        <v>()</v>
      </c>
      <c r="S13" s="226"/>
      <c r="T13" s="226"/>
      <c r="U13" s="326"/>
      <c r="V13" s="226"/>
      <c r="W13" s="226"/>
      <c r="X13" s="226"/>
      <c r="Y13" s="220"/>
      <c r="Z13" s="220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</row>
    <row r="14" spans="1:256" customFormat="1" ht="18.95" customHeight="1">
      <c r="A14" s="82"/>
      <c r="B14" s="226" t="s">
        <v>451</v>
      </c>
      <c r="C14" s="597"/>
      <c r="D14" s="594"/>
      <c r="E14" s="599"/>
      <c r="F14" s="601"/>
      <c r="G14" s="594"/>
      <c r="H14" s="596"/>
      <c r="I14" s="558"/>
      <c r="J14" s="228">
        <v>1</v>
      </c>
      <c r="K14" s="452" t="s">
        <v>1042</v>
      </c>
      <c r="L14" s="325" t="s">
        <v>1043</v>
      </c>
      <c r="M14" s="284" t="e">
        <f t="shared" ca="1" si="0"/>
        <v>#NAME?</v>
      </c>
      <c r="N14" s="266"/>
      <c r="O14" s="266"/>
      <c r="P14" s="266"/>
      <c r="Q14" s="266"/>
      <c r="R14" s="284" t="str">
        <f>K14&amp;" ("&amp;L14&amp;")"</f>
        <v>Крымское городское (03625101)</v>
      </c>
      <c r="S14" s="226"/>
      <c r="T14" s="226"/>
      <c r="U14" s="326"/>
      <c r="V14" s="226"/>
      <c r="W14" s="226"/>
      <c r="X14" s="226"/>
      <c r="Y14" s="220"/>
      <c r="Z14" s="220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</row>
    <row r="15" spans="1:256" customFormat="1" ht="18.95" customHeight="1">
      <c r="A15" s="82"/>
      <c r="B15" s="226" t="s">
        <v>451</v>
      </c>
      <c r="C15" s="597"/>
      <c r="D15" s="594"/>
      <c r="E15" s="599"/>
      <c r="F15" s="601"/>
      <c r="G15" s="594"/>
      <c r="H15" s="596"/>
      <c r="I15" s="558"/>
      <c r="J15" s="228">
        <v>2</v>
      </c>
      <c r="K15" s="452" t="s">
        <v>1046</v>
      </c>
      <c r="L15" s="325" t="s">
        <v>1047</v>
      </c>
      <c r="M15" s="284" t="e">
        <f t="shared" ca="1" si="0"/>
        <v>#NAME?</v>
      </c>
      <c r="N15" s="266"/>
      <c r="O15" s="266"/>
      <c r="P15" s="266"/>
      <c r="Q15" s="266"/>
      <c r="R15" s="284" t="str">
        <f>K15&amp;" ("&amp;L15&amp;")"</f>
        <v>Молдаванское (03625419)</v>
      </c>
      <c r="S15" s="226"/>
      <c r="T15" s="226"/>
      <c r="U15" s="326"/>
      <c r="V15" s="226"/>
      <c r="W15" s="226"/>
      <c r="X15" s="226"/>
      <c r="Y15" s="220"/>
      <c r="Z15" s="220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</row>
    <row r="16" spans="1:256" customFormat="1" ht="18.95" customHeight="1">
      <c r="A16" s="82"/>
      <c r="B16" s="226" t="s">
        <v>451</v>
      </c>
      <c r="C16" s="597"/>
      <c r="D16" s="594"/>
      <c r="E16" s="599"/>
      <c r="F16" s="601"/>
      <c r="G16" s="594"/>
      <c r="H16" s="596"/>
      <c r="I16" s="558"/>
      <c r="J16" s="228">
        <v>3</v>
      </c>
      <c r="K16" s="452" t="s">
        <v>1048</v>
      </c>
      <c r="L16" s="325" t="s">
        <v>1049</v>
      </c>
      <c r="M16" s="284" t="e">
        <f t="shared" ca="1" si="0"/>
        <v>#NAME?</v>
      </c>
      <c r="N16" s="266"/>
      <c r="O16" s="266"/>
      <c r="P16" s="266"/>
      <c r="Q16" s="266"/>
      <c r="R16" s="284" t="str">
        <f>K16&amp;" ("&amp;L16&amp;")"</f>
        <v>Нижнебаканское (03625412)</v>
      </c>
      <c r="S16" s="226"/>
      <c r="T16" s="226"/>
      <c r="U16" s="326"/>
      <c r="V16" s="226"/>
      <c r="W16" s="226"/>
      <c r="X16" s="226"/>
      <c r="Y16" s="220"/>
      <c r="Z16" s="220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</row>
    <row r="17" spans="1:83" customFormat="1" ht="18.95" customHeight="1">
      <c r="A17" s="82"/>
      <c r="B17" s="226" t="s">
        <v>451</v>
      </c>
      <c r="C17" s="597"/>
      <c r="D17" s="594"/>
      <c r="E17" s="599"/>
      <c r="F17" s="601"/>
      <c r="G17" s="594"/>
      <c r="H17" s="596"/>
      <c r="I17" s="558"/>
      <c r="J17" s="228">
        <v>4</v>
      </c>
      <c r="K17" s="452" t="s">
        <v>1052</v>
      </c>
      <c r="L17" s="325" t="s">
        <v>1053</v>
      </c>
      <c r="M17" s="284" t="e">
        <f t="shared" ca="1" si="0"/>
        <v>#NAME?</v>
      </c>
      <c r="N17" s="266"/>
      <c r="O17" s="266"/>
      <c r="P17" s="266"/>
      <c r="Q17" s="266"/>
      <c r="R17" s="284" t="str">
        <f>K17&amp;" ("&amp;L17&amp;")"</f>
        <v>Троицкое (03625422)</v>
      </c>
      <c r="S17" s="226"/>
      <c r="T17" s="226"/>
      <c r="U17" s="326"/>
      <c r="V17" s="226"/>
      <c r="W17" s="226"/>
      <c r="X17" s="226"/>
      <c r="Y17" s="220"/>
      <c r="Z17" s="220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</row>
    <row r="18" spans="1:83" customFormat="1" ht="18.95" customHeight="1">
      <c r="A18" s="82"/>
      <c r="B18" s="226" t="s">
        <v>451</v>
      </c>
      <c r="C18" s="597"/>
      <c r="D18" s="594"/>
      <c r="E18" s="599"/>
      <c r="F18" s="601"/>
      <c r="G18" s="594"/>
      <c r="H18" s="596"/>
      <c r="I18" s="558"/>
      <c r="J18" s="228">
        <v>5</v>
      </c>
      <c r="K18" s="452" t="s">
        <v>1054</v>
      </c>
      <c r="L18" s="325" t="s">
        <v>1055</v>
      </c>
      <c r="M18" s="284" t="e">
        <f t="shared" ca="1" si="0"/>
        <v>#NAME?</v>
      </c>
      <c r="N18" s="266"/>
      <c r="O18" s="266"/>
      <c r="P18" s="266"/>
      <c r="Q18" s="266"/>
      <c r="R18" s="284" t="str">
        <f>K18&amp;" ("&amp;L18&amp;")"</f>
        <v>Южное (03625431)</v>
      </c>
      <c r="S18" s="226"/>
      <c r="T18" s="226"/>
      <c r="U18" s="326"/>
      <c r="V18" s="226"/>
      <c r="W18" s="226"/>
      <c r="X18" s="226"/>
      <c r="Y18" s="220"/>
      <c r="Z18" s="220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</row>
    <row r="19" spans="1:83" s="119" customFormat="1" ht="0.95" customHeight="1">
      <c r="A19" s="30"/>
      <c r="B19" s="30" t="s">
        <v>448</v>
      </c>
      <c r="C19" s="311"/>
      <c r="D19" s="328"/>
      <c r="E19" s="271"/>
      <c r="F19" s="330"/>
      <c r="G19" s="330"/>
      <c r="H19" s="330"/>
      <c r="I19" s="330"/>
      <c r="J19" s="330"/>
      <c r="K19" s="330"/>
      <c r="L19" s="331"/>
      <c r="M19" s="454"/>
      <c r="N19" s="284"/>
      <c r="O19" s="284"/>
      <c r="P19" s="284"/>
      <c r="Q19" s="284" t="s">
        <v>21</v>
      </c>
      <c r="R19" s="284"/>
      <c r="S19" s="414"/>
      <c r="T19" s="414"/>
      <c r="U19" s="414"/>
      <c r="V19" s="414"/>
    </row>
    <row r="20" spans="1:83" s="119" customFormat="1" ht="21" customHeight="1">
      <c r="A20" s="118"/>
      <c r="B20" s="30"/>
      <c r="C20" s="311"/>
      <c r="D20" s="332"/>
      <c r="E20" s="332"/>
      <c r="F20" s="332"/>
      <c r="G20" s="332"/>
      <c r="H20" s="332"/>
      <c r="I20" s="332"/>
      <c r="J20" s="332"/>
      <c r="K20" s="332"/>
      <c r="L20" s="332"/>
      <c r="M20" s="284"/>
      <c r="N20" s="284"/>
      <c r="O20" s="284"/>
      <c r="P20" s="284"/>
      <c r="Q20" s="284"/>
      <c r="R20" s="284"/>
      <c r="S20" s="414"/>
      <c r="T20" s="414"/>
      <c r="U20" s="414"/>
      <c r="V20" s="414"/>
    </row>
    <row r="21" spans="1:83" s="119" customFormat="1">
      <c r="A21" s="118"/>
      <c r="B21" s="30"/>
      <c r="C21" s="311"/>
      <c r="D21" s="30"/>
      <c r="E21" s="30"/>
      <c r="F21" s="30"/>
      <c r="G21" s="30"/>
      <c r="H21" s="30"/>
      <c r="I21" s="30"/>
      <c r="J21" s="30"/>
      <c r="K21" s="30"/>
      <c r="L21" s="30"/>
      <c r="M21" s="284"/>
      <c r="N21" s="284"/>
      <c r="O21" s="284"/>
      <c r="P21" s="284"/>
      <c r="Q21" s="284"/>
      <c r="R21" s="284"/>
      <c r="S21" s="414"/>
      <c r="T21" s="414"/>
      <c r="U21" s="414"/>
      <c r="V21" s="414"/>
    </row>
    <row r="22" spans="1:83" s="119" customFormat="1" ht="0.75" customHeight="1">
      <c r="A22" s="118"/>
      <c r="B22" s="30"/>
      <c r="C22" s="311"/>
      <c r="D22" s="30"/>
      <c r="E22" s="30"/>
      <c r="F22" s="30"/>
      <c r="G22" s="30"/>
      <c r="H22" s="30"/>
      <c r="I22" s="30"/>
      <c r="J22" s="30"/>
      <c r="K22" s="30"/>
      <c r="L22" s="30"/>
      <c r="M22" s="284"/>
      <c r="N22" s="284"/>
      <c r="O22" s="284"/>
      <c r="P22" s="284"/>
      <c r="Q22" s="284"/>
      <c r="R22" s="284"/>
      <c r="S22" s="414"/>
      <c r="T22" s="414"/>
      <c r="U22" s="414"/>
      <c r="V22" s="414"/>
    </row>
    <row r="23" spans="1:83" s="334" customFormat="1" ht="10.5">
      <c r="A23" s="333"/>
      <c r="C23" s="335"/>
      <c r="D23" s="336"/>
      <c r="E23" s="336"/>
      <c r="M23" s="284"/>
      <c r="N23" s="284"/>
      <c r="O23" s="284"/>
      <c r="P23" s="284"/>
      <c r="Q23" s="284"/>
      <c r="R23" s="284"/>
      <c r="S23" s="414"/>
      <c r="T23" s="414"/>
      <c r="U23" s="414"/>
      <c r="V23" s="414"/>
    </row>
    <row r="24" spans="1:83" s="334" customFormat="1" ht="10.5">
      <c r="A24" s="333"/>
      <c r="C24" s="335"/>
      <c r="D24" s="336"/>
      <c r="E24" s="336"/>
      <c r="M24" s="284"/>
      <c r="N24" s="284"/>
      <c r="O24" s="284"/>
      <c r="P24" s="284"/>
      <c r="Q24" s="284"/>
      <c r="R24" s="284"/>
      <c r="S24" s="414"/>
      <c r="T24" s="414"/>
      <c r="U24" s="414"/>
      <c r="V24" s="414"/>
    </row>
  </sheetData>
  <sheetProtection algorithmName="SHA-512" hashValue="TjS0pNrRT0P2N4u2qVwjzvRtsHHY+R0rUeeWaoAz0vwf8258R32i4TN+D+Lc2+f+ZWRckHjwpIta+z9DwHh1VQ==" saltValue="pIi9FNmUN7HhjUmgUpM7+Q==" spinCount="100000" sheet="1" objects="1" scenarios="1" formatColumns="0" formatRows="0"/>
  <mergeCells count="16">
    <mergeCell ref="H13:H18"/>
    <mergeCell ref="C12:C18"/>
    <mergeCell ref="D12:D18"/>
    <mergeCell ref="E12:E18"/>
    <mergeCell ref="F13:F18"/>
    <mergeCell ref="G13:G18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5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9"/>
  </cols>
  <sheetData/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W25" sqref="W25"/>
    </sheetView>
  </sheetViews>
  <sheetFormatPr defaultRowHeight="11.25"/>
  <cols>
    <col min="1" max="2" width="3.7109375" style="280" hidden="1" customWidth="1"/>
    <col min="3" max="3" width="3.7109375" style="92" bestFit="1" customWidth="1"/>
    <col min="4" max="4" width="6.140625" style="92" customWidth="1"/>
    <col min="5" max="5" width="50.7109375" style="92" customWidth="1"/>
    <col min="6" max="6" width="33.85546875" style="92" customWidth="1"/>
    <col min="7" max="7" width="8.5703125" style="92" customWidth="1"/>
    <col min="8" max="8" width="3.7109375" style="92" customWidth="1"/>
    <col min="9" max="9" width="5.42578125" style="92" customWidth="1"/>
    <col min="10" max="10" width="47.85546875" style="92" customWidth="1"/>
    <col min="11" max="12" width="3.7109375" style="92" customWidth="1"/>
    <col min="13" max="13" width="5.7109375" style="92" customWidth="1"/>
    <col min="14" max="14" width="28.140625" style="92" customWidth="1"/>
    <col min="15" max="16" width="3.7109375" style="92" customWidth="1"/>
    <col min="17" max="17" width="5.7109375" style="92" customWidth="1"/>
    <col min="18" max="18" width="34.42578125" style="92" customWidth="1"/>
    <col min="19" max="19" width="30.7109375" style="92" customWidth="1"/>
    <col min="20" max="20" width="3.7109375" style="92" customWidth="1"/>
    <col min="21" max="16384" width="9.140625" style="92"/>
  </cols>
  <sheetData>
    <row r="1" spans="1:20" hidden="1"/>
    <row r="2" spans="1:20" hidden="1"/>
    <row r="3" spans="1:20" hidden="1"/>
    <row r="4" spans="1:20" ht="3" customHeight="1"/>
    <row r="5" spans="1:20" s="112" customFormat="1" ht="24.95" customHeight="1">
      <c r="A5" s="281"/>
      <c r="B5" s="281"/>
      <c r="D5" s="589" t="s">
        <v>430</v>
      </c>
      <c r="E5" s="590"/>
      <c r="F5" s="590"/>
      <c r="G5" s="590"/>
      <c r="H5" s="590"/>
      <c r="I5" s="590"/>
      <c r="J5" s="591"/>
      <c r="K5" s="497"/>
      <c r="L5" s="211"/>
      <c r="M5" s="211"/>
      <c r="N5" s="211"/>
      <c r="O5" s="211"/>
      <c r="P5" s="211"/>
      <c r="Q5" s="211"/>
      <c r="R5" s="211"/>
      <c r="S5" s="211"/>
    </row>
    <row r="6" spans="1:20" s="168" customFormat="1" hidden="1">
      <c r="A6" s="285"/>
      <c r="B6" s="285"/>
      <c r="D6" s="608"/>
      <c r="E6" s="609"/>
      <c r="F6" s="609"/>
      <c r="G6" s="609"/>
      <c r="H6" s="609"/>
      <c r="I6" s="609"/>
      <c r="J6" s="610"/>
    </row>
    <row r="7" spans="1:20" s="168" customFormat="1" hidden="1">
      <c r="A7" s="285"/>
      <c r="B7" s="285"/>
      <c r="E7" s="606"/>
      <c r="F7" s="606"/>
      <c r="G7" s="605"/>
      <c r="H7" s="605"/>
      <c r="I7" s="605"/>
      <c r="J7" s="605"/>
    </row>
    <row r="8" spans="1:20" s="168" customFormat="1" hidden="1">
      <c r="A8" s="285"/>
      <c r="B8" s="285"/>
      <c r="E8" s="606"/>
      <c r="F8" s="606"/>
      <c r="G8" s="605"/>
      <c r="H8" s="605"/>
      <c r="I8" s="605"/>
      <c r="J8" s="605"/>
    </row>
    <row r="9" spans="1:20" s="168" customFormat="1" hidden="1">
      <c r="A9" s="285"/>
      <c r="B9" s="285"/>
      <c r="E9" s="606"/>
      <c r="F9" s="606"/>
      <c r="G9" s="605"/>
      <c r="H9" s="605"/>
      <c r="I9" s="605"/>
      <c r="J9" s="605"/>
    </row>
    <row r="10" spans="1:20" s="168" customFormat="1" hidden="1">
      <c r="A10" s="285"/>
      <c r="B10" s="285"/>
      <c r="E10" s="606"/>
      <c r="F10" s="606"/>
      <c r="G10" s="605"/>
      <c r="H10" s="605"/>
      <c r="I10" s="605"/>
      <c r="J10" s="605"/>
    </row>
    <row r="11" spans="1:20" s="168" customFormat="1" hidden="1">
      <c r="A11" s="285"/>
      <c r="B11" s="285"/>
      <c r="D11" s="152"/>
      <c r="E11" s="606"/>
      <c r="F11" s="606"/>
      <c r="G11" s="153"/>
      <c r="H11" s="194"/>
      <c r="I11" s="194"/>
      <c r="J11" s="152"/>
      <c r="K11" s="153"/>
      <c r="L11" s="152"/>
      <c r="M11" s="152"/>
      <c r="N11" s="153"/>
      <c r="O11" s="153"/>
      <c r="P11" s="152"/>
      <c r="Q11" s="152"/>
      <c r="R11" s="153"/>
    </row>
    <row r="12" spans="1:20" s="168" customFormat="1" hidden="1">
      <c r="A12" s="285"/>
      <c r="B12" s="285"/>
      <c r="E12" s="606"/>
      <c r="F12" s="606"/>
      <c r="G12" s="153"/>
      <c r="H12" s="194"/>
      <c r="I12" s="194"/>
      <c r="J12" s="193"/>
      <c r="K12" s="152"/>
      <c r="L12" s="152"/>
      <c r="M12" s="152"/>
      <c r="N12" s="153"/>
      <c r="O12" s="152"/>
      <c r="P12" s="152"/>
      <c r="Q12" s="152"/>
      <c r="R12" s="153"/>
    </row>
    <row r="13" spans="1:20" s="168" customFormat="1" hidden="1">
      <c r="A13" s="285"/>
      <c r="B13" s="285"/>
      <c r="E13" s="607"/>
      <c r="F13" s="607"/>
      <c r="G13" s="152"/>
      <c r="H13" s="194"/>
      <c r="I13" s="152"/>
      <c r="J13" s="152"/>
      <c r="K13" s="152"/>
      <c r="L13" s="152"/>
      <c r="M13" s="152"/>
      <c r="N13" s="153"/>
      <c r="O13" s="152"/>
      <c r="P13" s="152"/>
      <c r="Q13" s="152"/>
      <c r="R13" s="153"/>
    </row>
    <row r="14" spans="1:20" s="168" customFormat="1" hidden="1">
      <c r="A14" s="285"/>
      <c r="B14" s="285"/>
    </row>
    <row r="15" spans="1:20" hidden="1"/>
    <row r="16" spans="1:20" s="112" customFormat="1" ht="3" customHeight="1">
      <c r="A16" s="281"/>
      <c r="B16" s="281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154"/>
    </row>
    <row r="17" spans="1:19" ht="27" customHeight="1">
      <c r="D17" s="603" t="s">
        <v>95</v>
      </c>
      <c r="E17" s="603" t="s">
        <v>299</v>
      </c>
      <c r="F17" s="603" t="s">
        <v>83</v>
      </c>
      <c r="G17" s="603" t="s">
        <v>488</v>
      </c>
      <c r="H17" s="603" t="s">
        <v>95</v>
      </c>
      <c r="I17" s="603"/>
      <c r="J17" s="603" t="s">
        <v>23</v>
      </c>
      <c r="K17" s="604" t="s">
        <v>516</v>
      </c>
      <c r="L17" s="604"/>
      <c r="M17" s="604"/>
      <c r="N17" s="604"/>
      <c r="O17" s="604" t="s">
        <v>515</v>
      </c>
      <c r="P17" s="604"/>
      <c r="Q17" s="604"/>
      <c r="R17" s="604"/>
      <c r="S17" s="603" t="s">
        <v>247</v>
      </c>
    </row>
    <row r="18" spans="1:19" ht="30.75" customHeight="1">
      <c r="D18" s="603"/>
      <c r="E18" s="603"/>
      <c r="F18" s="603"/>
      <c r="G18" s="603"/>
      <c r="H18" s="603"/>
      <c r="I18" s="603"/>
      <c r="J18" s="603"/>
      <c r="K18" s="106" t="s">
        <v>302</v>
      </c>
      <c r="L18" s="603" t="s">
        <v>95</v>
      </c>
      <c r="M18" s="603"/>
      <c r="N18" s="106" t="s">
        <v>233</v>
      </c>
      <c r="O18" s="106" t="s">
        <v>302</v>
      </c>
      <c r="P18" s="603" t="s">
        <v>95</v>
      </c>
      <c r="Q18" s="603"/>
      <c r="R18" s="106" t="s">
        <v>233</v>
      </c>
      <c r="S18" s="603"/>
    </row>
    <row r="19" spans="1:19" ht="12" customHeight="1">
      <c r="A19" s="458"/>
      <c r="B19" s="458"/>
      <c r="D19" s="37" t="s">
        <v>96</v>
      </c>
      <c r="E19" s="37" t="s">
        <v>52</v>
      </c>
      <c r="F19" s="37" t="s">
        <v>53</v>
      </c>
      <c r="G19" s="37" t="s">
        <v>54</v>
      </c>
      <c r="H19" s="602" t="s">
        <v>71</v>
      </c>
      <c r="I19" s="602"/>
      <c r="J19" s="37" t="s">
        <v>72</v>
      </c>
      <c r="K19" s="37" t="s">
        <v>186</v>
      </c>
      <c r="L19" s="602" t="s">
        <v>187</v>
      </c>
      <c r="M19" s="602"/>
      <c r="N19" s="37" t="s">
        <v>211</v>
      </c>
      <c r="O19" s="37" t="s">
        <v>212</v>
      </c>
      <c r="P19" s="602" t="s">
        <v>213</v>
      </c>
      <c r="Q19" s="602"/>
      <c r="R19" s="37" t="s">
        <v>214</v>
      </c>
      <c r="S19" s="37" t="s">
        <v>215</v>
      </c>
    </row>
    <row r="20" spans="1:19" ht="14.25" hidden="1">
      <c r="C20" s="372"/>
      <c r="D20" s="387">
        <v>0</v>
      </c>
      <c r="E20" s="455"/>
      <c r="F20" s="455"/>
      <c r="G20" s="114"/>
      <c r="H20" s="387"/>
      <c r="I20" s="387"/>
      <c r="J20" s="294"/>
      <c r="K20" s="114"/>
      <c r="L20" s="294"/>
      <c r="M20" s="294"/>
      <c r="N20" s="456"/>
      <c r="O20" s="114"/>
      <c r="P20" s="294"/>
      <c r="Q20" s="294"/>
      <c r="R20" s="457"/>
      <c r="S20" s="114"/>
    </row>
    <row r="21" spans="1:19" ht="18.95" customHeight="1">
      <c r="A21" s="276">
        <v>4</v>
      </c>
      <c r="B21" s="92"/>
      <c r="C21" s="372"/>
      <c r="D21" s="611">
        <v>1</v>
      </c>
      <c r="E21" s="613" t="s">
        <v>389</v>
      </c>
      <c r="F21" s="615" t="s">
        <v>698</v>
      </c>
      <c r="G21" s="618" t="s">
        <v>88</v>
      </c>
      <c r="H21" s="611"/>
      <c r="I21" s="611">
        <v>1</v>
      </c>
      <c r="J21" s="623" t="s">
        <v>398</v>
      </c>
      <c r="K21" s="622" t="s">
        <v>87</v>
      </c>
      <c r="L21" s="626"/>
      <c r="M21" s="626" t="s">
        <v>96</v>
      </c>
      <c r="N21" s="620" t="s">
        <v>3063</v>
      </c>
      <c r="O21" s="622" t="s">
        <v>88</v>
      </c>
      <c r="P21" s="294"/>
      <c r="Q21" s="294" t="s">
        <v>96</v>
      </c>
      <c r="R21" s="560"/>
      <c r="S21" s="370" t="s">
        <v>88</v>
      </c>
    </row>
    <row r="22" spans="1:19" ht="18.95" customHeight="1">
      <c r="A22" s="276"/>
      <c r="B22" s="92"/>
      <c r="C22" s="168"/>
      <c r="D22" s="612"/>
      <c r="E22" s="614"/>
      <c r="F22" s="616"/>
      <c r="G22" s="619"/>
      <c r="H22" s="612"/>
      <c r="I22" s="612"/>
      <c r="J22" s="624"/>
      <c r="K22" s="619"/>
      <c r="L22" s="612"/>
      <c r="M22" s="612"/>
      <c r="N22" s="621"/>
      <c r="O22" s="619"/>
      <c r="P22" s="295"/>
      <c r="Q22" s="110"/>
      <c r="R22" s="110"/>
      <c r="S22" s="111"/>
    </row>
    <row r="23" spans="1:19" ht="18.75" customHeight="1">
      <c r="A23" s="276"/>
      <c r="B23" s="92"/>
      <c r="C23" s="168"/>
      <c r="D23" s="612"/>
      <c r="E23" s="614"/>
      <c r="F23" s="616"/>
      <c r="G23" s="619"/>
      <c r="H23" s="612"/>
      <c r="I23" s="612"/>
      <c r="J23" s="625"/>
      <c r="K23" s="619"/>
      <c r="L23" s="109"/>
      <c r="M23" s="110"/>
      <c r="N23" s="110"/>
      <c r="O23" s="110"/>
      <c r="P23" s="110"/>
      <c r="Q23" s="110"/>
      <c r="R23" s="110"/>
      <c r="S23" s="111"/>
    </row>
    <row r="24" spans="1:19" ht="18.75" customHeight="1">
      <c r="A24" s="276"/>
      <c r="B24" s="92"/>
      <c r="C24" s="168"/>
      <c r="D24" s="612"/>
      <c r="E24" s="614"/>
      <c r="F24" s="617"/>
      <c r="G24" s="619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100000000000001" customHeight="1"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</row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algorithmName="SHA-512" hashValue="Ls9RIcxUnzkfKHLHPwua+XXi13ac8zScQ7DFmeCNQSnelDuC+WwxsHcUPRE5WkMChcsB7Vz8b8BQSyZNhcFx2g==" saltValue="OXVsSayQg8s1ijqvnuhVWg==" spinCount="100000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600-000001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600-000002000000}"/>
    <dataValidation allowBlank="1" showInputMessage="1" showErrorMessage="1" prompt="Для выбора выполните двойной щелчок левой клавиши мыши по соответствующей ячейке." sqref="G21 K21 O21" xr:uid="{00000000-0002-0000-0600-000003000000}"/>
    <dataValidation type="textLength" operator="lessThanOrEqual" allowBlank="1" showInputMessage="1" showErrorMessage="1" errorTitle="Ошибка" error="Допускается ввод не более 900 символов!" sqref="R21:S21" xr:uid="{00000000-0002-0000-0600-000004000000}">
      <formula1>900</formula1>
    </dataValidation>
    <dataValidation type="list" showInputMessage="1" showErrorMessage="1" errorTitle="Ошибка" error="Выберите значение из списка" sqref="J21" xr:uid="{00000000-0002-0000-0600-000005000000}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9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28" t="s">
        <v>525</v>
      </c>
      <c r="G2" s="629"/>
      <c r="H2" s="630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94" t="s">
        <v>496</v>
      </c>
      <c r="G4" s="594"/>
      <c r="H4" s="594"/>
      <c r="I4" s="611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1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05.05.2023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1">
        <v>1</v>
      </c>
      <c r="B8" s="285"/>
      <c r="C8" s="285"/>
      <c r="D8" s="285"/>
      <c r="F8" s="228" t="e">
        <f ca="1">"2." &amp;mergeValue(A8)</f>
        <v>#NAME?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1"/>
      <c r="B9" s="285"/>
      <c r="C9" s="285"/>
      <c r="D9" s="285"/>
      <c r="F9" s="228" t="e">
        <f ca="1">"3." &amp;mergeValue(A9)</f>
        <v>#NAME?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1"/>
      <c r="B10" s="285"/>
      <c r="C10" s="285"/>
      <c r="D10" s="285"/>
      <c r="F10" s="228" t="e">
        <f ca="1">"4."&amp;mergeValue(A10)</f>
        <v>#NAME?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1"/>
      <c r="B11" s="631">
        <v>1</v>
      </c>
      <c r="C11" s="403"/>
      <c r="D11" s="403"/>
      <c r="F11" s="228" t="e">
        <f ca="1">"4."&amp;mergeValue(A11) &amp;"."&amp;mergeValue(B11)</f>
        <v>#NAME?</v>
      </c>
      <c r="G11" s="392" t="s">
        <v>630</v>
      </c>
      <c r="H11" s="385" t="str">
        <f>IF(region_name="","",region_name)</f>
        <v>Краснодарский край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1"/>
      <c r="B12" s="631"/>
      <c r="C12" s="631">
        <v>1</v>
      </c>
      <c r="D12" s="403"/>
      <c r="F12" s="228" t="e">
        <f ca="1">"4."&amp;mergeValue(A12) &amp;"."&amp;mergeValue(B12)&amp;"."&amp;mergeValue(C12)</f>
        <v>#NAME?</v>
      </c>
      <c r="G12" s="402" t="s">
        <v>531</v>
      </c>
      <c r="H12" s="385" t="str">
        <f>IF(Территории!H13="","","" &amp; Территории!H13 &amp; "")</f>
        <v>Крымский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18.75">
      <c r="A13" s="631"/>
      <c r="B13" s="631"/>
      <c r="C13" s="631"/>
      <c r="D13" s="403">
        <v>1</v>
      </c>
      <c r="F13" s="228" t="e">
        <f ca="1">"4."&amp;mergeValue(A13) &amp;"."&amp;mergeValue(B13)&amp;"."&amp;mergeValue(C13)&amp;"."&amp;mergeValue(D13)</f>
        <v>#NAME?</v>
      </c>
      <c r="G13" s="468" t="s">
        <v>532</v>
      </c>
      <c r="H13" s="385" t="str">
        <f>IF(Территории!R14="","","" &amp; Территории!R14 &amp; "")</f>
        <v>Крымское городское (03625101)</v>
      </c>
      <c r="I13" s="632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1"/>
      <c r="B14" s="631"/>
      <c r="C14" s="631"/>
      <c r="D14" s="403">
        <v>2</v>
      </c>
      <c r="F14" s="228" t="e">
        <f ca="1">"4."&amp;mergeValue(A14) &amp;"."&amp;mergeValue(B14)&amp;"."&amp;mergeValue(C14)&amp;"."&amp;mergeValue(D14)</f>
        <v>#NAME?</v>
      </c>
      <c r="G14" s="468" t="s">
        <v>532</v>
      </c>
      <c r="H14" s="385" t="str">
        <f>IF(Территории!R15="","","" &amp; Территории!R15 &amp; "")</f>
        <v>Молдаванское (03625419)</v>
      </c>
      <c r="I14" s="632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1"/>
      <c r="B15" s="631"/>
      <c r="C15" s="631"/>
      <c r="D15" s="403">
        <v>3</v>
      </c>
      <c r="F15" s="228" t="e">
        <f ca="1">"4."&amp;mergeValue(A15) &amp;"."&amp;mergeValue(B15)&amp;"."&amp;mergeValue(C15)&amp;"."&amp;mergeValue(D15)</f>
        <v>#NAME?</v>
      </c>
      <c r="G15" s="468" t="s">
        <v>532</v>
      </c>
      <c r="H15" s="385" t="str">
        <f>IF(Территории!R16="","","" &amp; Территории!R16 &amp; "")</f>
        <v>Нижнебаканское (03625412)</v>
      </c>
      <c r="I15" s="632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1"/>
      <c r="B16" s="631"/>
      <c r="C16" s="631"/>
      <c r="D16" s="403">
        <v>4</v>
      </c>
      <c r="F16" s="228" t="e">
        <f ca="1">"4."&amp;mergeValue(A16) &amp;"."&amp;mergeValue(B16)&amp;"."&amp;mergeValue(C16)&amp;"."&amp;mergeValue(D16)</f>
        <v>#NAME?</v>
      </c>
      <c r="G16" s="468" t="s">
        <v>532</v>
      </c>
      <c r="H16" s="385" t="str">
        <f>IF(Территории!R17="","","" &amp; Территории!R17 &amp; "")</f>
        <v>Троицкое (03625422)</v>
      </c>
      <c r="I16" s="632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631"/>
      <c r="B17" s="631"/>
      <c r="C17" s="631"/>
      <c r="D17" s="403">
        <v>5</v>
      </c>
      <c r="F17" s="228" t="e">
        <f ca="1">"4."&amp;mergeValue(A17) &amp;"."&amp;mergeValue(B17)&amp;"."&amp;mergeValue(C17)&amp;"."&amp;mergeValue(D17)</f>
        <v>#NAME?</v>
      </c>
      <c r="G17" s="468" t="s">
        <v>532</v>
      </c>
      <c r="H17" s="385" t="str">
        <f>IF(Территории!R18="","","" &amp; Территории!R18 &amp; "")</f>
        <v>Южное (03625431)</v>
      </c>
      <c r="I17" s="632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393"/>
      <c r="G18" s="466"/>
      <c r="H18" s="46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7" t="s">
        <v>631</v>
      </c>
      <c r="H19" s="627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algorithmName="SHA-512" hashValue="darLZCxOoe03CrNHyyKJnq+6ZLU9sZKo2VCgkHPgXC2oJujRo+GBghlg6NelGT9XOcy1VbAo2qR7R4gT/aocFA==" saltValue="L5lscQANnopXhj33jl0sEg==" spinCount="100000" sheet="1" objects="1" scenarios="1" formatColumns="0" formatRows="0"/>
  <mergeCells count="8">
    <mergeCell ref="G19:H19"/>
    <mergeCell ref="F2:H2"/>
    <mergeCell ref="F4:H4"/>
    <mergeCell ref="I4:I5"/>
    <mergeCell ref="A8:A17"/>
    <mergeCell ref="B11:B17"/>
    <mergeCell ref="C12:C17"/>
    <mergeCell ref="I13:I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8:I19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64.140625" style="30" customWidth="1"/>
    <col min="6" max="7" width="35.7109375" style="30" customWidth="1"/>
    <col min="8" max="8" width="115.7109375" style="30" customWidth="1"/>
    <col min="9" max="9" width="10.5703125" style="30"/>
    <col min="10" max="11" width="10.5703125" style="284"/>
    <col min="12" max="16384" width="10.5703125" style="30"/>
  </cols>
  <sheetData>
    <row r="1" spans="1:17" hidden="1">
      <c r="N1" s="462"/>
      <c r="O1" s="462"/>
      <c r="Q1" s="462"/>
    </row>
    <row r="2" spans="1:17" hidden="1"/>
    <row r="3" spans="1:17" hidden="1"/>
    <row r="4" spans="1:17" ht="3" customHeight="1">
      <c r="C4" s="79"/>
      <c r="D4" s="31"/>
      <c r="E4" s="31"/>
      <c r="F4" s="31"/>
      <c r="G4" s="32"/>
      <c r="H4" s="32"/>
    </row>
    <row r="5" spans="1:17" ht="26.1" customHeight="1">
      <c r="C5" s="79"/>
      <c r="D5" s="635" t="s">
        <v>635</v>
      </c>
      <c r="E5" s="635"/>
      <c r="F5" s="635"/>
      <c r="G5" s="635"/>
      <c r="H5" s="498"/>
    </row>
    <row r="6" spans="1:17" ht="3" customHeight="1">
      <c r="C6" s="79"/>
      <c r="D6" s="31"/>
      <c r="E6" s="77"/>
      <c r="F6" s="77"/>
      <c r="G6" s="76"/>
      <c r="H6" s="357"/>
    </row>
    <row r="7" spans="1:17">
      <c r="C7" s="79"/>
      <c r="D7" s="633" t="s">
        <v>496</v>
      </c>
      <c r="E7" s="633"/>
      <c r="F7" s="633"/>
      <c r="G7" s="633"/>
      <c r="H7" s="634" t="s">
        <v>497</v>
      </c>
    </row>
    <row r="8" spans="1:17">
      <c r="C8" s="79"/>
      <c r="D8" s="93" t="s">
        <v>95</v>
      </c>
      <c r="E8" s="104" t="s">
        <v>499</v>
      </c>
      <c r="F8" s="104" t="s">
        <v>491</v>
      </c>
      <c r="G8" s="104" t="s">
        <v>498</v>
      </c>
      <c r="H8" s="634"/>
    </row>
    <row r="9" spans="1:17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  <c r="H9" s="37" t="s">
        <v>71</v>
      </c>
    </row>
    <row r="10" spans="1:17" ht="21" customHeight="1">
      <c r="A10" s="209"/>
      <c r="C10" s="79"/>
      <c r="D10" s="227" t="s">
        <v>96</v>
      </c>
      <c r="E10" s="517" t="s">
        <v>636</v>
      </c>
      <c r="F10" s="464" t="s">
        <v>3064</v>
      </c>
      <c r="G10" s="380" t="s">
        <v>3065</v>
      </c>
      <c r="H10" s="636" t="s">
        <v>638</v>
      </c>
    </row>
    <row r="11" spans="1:17" ht="21" customHeight="1">
      <c r="A11" s="209"/>
      <c r="C11" s="79"/>
      <c r="D11" s="227" t="s">
        <v>52</v>
      </c>
      <c r="E11" s="517" t="s">
        <v>686</v>
      </c>
      <c r="F11" s="464" t="s">
        <v>3064</v>
      </c>
      <c r="G11" s="380" t="s">
        <v>3065</v>
      </c>
      <c r="H11" s="637"/>
    </row>
    <row r="12" spans="1:17" ht="21" customHeight="1">
      <c r="A12" s="1"/>
      <c r="C12" s="41"/>
      <c r="D12" s="227" t="s">
        <v>53</v>
      </c>
      <c r="E12" s="517" t="s">
        <v>639</v>
      </c>
      <c r="F12" s="464" t="s">
        <v>3064</v>
      </c>
      <c r="G12" s="380" t="s">
        <v>3065</v>
      </c>
      <c r="H12" s="637"/>
      <c r="I12" s="284"/>
      <c r="K12" s="30"/>
    </row>
    <row r="13" spans="1:17" ht="21" customHeight="1">
      <c r="A13" s="1"/>
      <c r="C13" s="41"/>
      <c r="D13" s="227" t="s">
        <v>54</v>
      </c>
      <c r="E13" s="517" t="s">
        <v>640</v>
      </c>
      <c r="F13" s="464" t="s">
        <v>3064</v>
      </c>
      <c r="G13" s="380" t="s">
        <v>3065</v>
      </c>
      <c r="H13" s="637"/>
      <c r="I13" s="284"/>
      <c r="K13" s="30"/>
    </row>
    <row r="14" spans="1:17" ht="18.75" customHeight="1">
      <c r="A14" s="209"/>
      <c r="C14" s="79"/>
      <c r="D14" s="105"/>
      <c r="E14" s="519" t="s">
        <v>330</v>
      </c>
      <c r="F14" s="366"/>
      <c r="G14" s="364"/>
      <c r="H14" s="638"/>
    </row>
    <row r="15" spans="1:17">
      <c r="D15" s="521"/>
      <c r="E15" s="521"/>
      <c r="F15" s="521"/>
      <c r="G15" s="521"/>
      <c r="H15" s="521"/>
    </row>
  </sheetData>
  <sheetProtection algorithmName="SHA-512" hashValue="5KVqKPn/42yrOQZ5WE03WoM7zywPXl5jFlZxcfJOvBEP/b/NyXbryQytAJ9wbs6PKGezWWXTD3DrrQ2kZ6Vtvw==" saltValue="mQYBTSc484p+3yFopqc3tA==" spinCount="100000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32a57419-5a43-48e0-a26b-eeee9740f357" xr:uid="{00000000-0004-0000-0800-000000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604</vt:i4>
      </vt:variant>
    </vt:vector>
  </HeadingPairs>
  <TitlesOfParts>
    <vt:vector size="617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Сведения об изменении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LIST_MR_MO_OKTMO_FILTER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Пономаренко</cp:lastModifiedBy>
  <cp:lastPrinted>2013-08-29T08:11:20Z</cp:lastPrinted>
  <dcterms:created xsi:type="dcterms:W3CDTF">2004-05-21T07:18:45Z</dcterms:created>
  <dcterms:modified xsi:type="dcterms:W3CDTF">2023-05-05T08:25:55Z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